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mc:AlternateContent xmlns:mc="http://schemas.openxmlformats.org/markup-compatibility/2006">
    <mc:Choice Requires="x15">
      <x15ac:absPath xmlns:x15ac="http://schemas.microsoft.com/office/spreadsheetml/2010/11/ac" url="I:\Projects\2490-CMMI PTN\Practice Assessment Tool\"/>
    </mc:Choice>
  </mc:AlternateContent>
  <xr:revisionPtr revIDLastSave="0" documentId="13_ncr:1_{D6F2EFBE-BC4B-49F6-887A-D17D7C237EEB}" xr6:coauthVersionLast="45" xr6:coauthVersionMax="45" xr10:uidLastSave="{00000000-0000-0000-0000-000000000000}"/>
  <bookViews>
    <workbookView xWindow="-120" yWindow="-120" windowWidth="20730" windowHeight="11160" xr2:uid="{00000000-000D-0000-FFFF-FFFF00000000}"/>
  </bookViews>
  <sheets>
    <sheet name="1. Instructions" sheetId="16" r:id="rId1"/>
    <sheet name="2. Scoring" sheetId="1" r:id="rId2"/>
    <sheet name="3. Results" sheetId="3" r:id="rId3"/>
    <sheet name="Tables" sheetId="12" state="hidden" r:id="rId4"/>
  </sheets>
  <definedNames>
    <definedName name="_xlnm.Print_Area" localSheetId="1">'2. Scoring'!$A$2:$H$39</definedName>
    <definedName name="_xlnm.Print_Area" localSheetId="2">'3. Results'!$A$1:$G$60</definedName>
    <definedName name="_xlnm.Print_Titles" localSheetId="1">'2. Scoring'!$1:$1</definedName>
    <definedName name="_xlnm.Print_Titles" localSheetId="2">'3. Results'!$1:$3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39" i="12" l="1"/>
  <c r="I41" i="12"/>
  <c r="H41" i="12"/>
  <c r="C56" i="3"/>
  <c r="G41" i="12"/>
  <c r="C47" i="3"/>
  <c r="F41" i="12"/>
  <c r="C54" i="3"/>
  <c r="E41" i="12"/>
  <c r="I40" i="12"/>
  <c r="E57" i="3"/>
  <c r="H40" i="12"/>
  <c r="E56" i="3"/>
  <c r="G40" i="12"/>
  <c r="F40" i="12"/>
  <c r="E40" i="12"/>
  <c r="E53" i="3"/>
  <c r="N39" i="12"/>
  <c r="O37" i="12"/>
  <c r="M37" i="12"/>
  <c r="O36" i="12"/>
  <c r="N34" i="12"/>
  <c r="L34" i="12"/>
  <c r="L32" i="12"/>
  <c r="N30" i="12"/>
  <c r="L28" i="12"/>
  <c r="M26" i="12"/>
  <c r="L26" i="12"/>
  <c r="N25" i="12"/>
  <c r="L25" i="12"/>
  <c r="K23" i="12"/>
  <c r="K43" i="12"/>
  <c r="D45" i="3"/>
  <c r="M21" i="12"/>
  <c r="N19" i="12"/>
  <c r="M19" i="12"/>
  <c r="M17" i="12"/>
  <c r="L17" i="12"/>
  <c r="N16" i="12"/>
  <c r="M16" i="12"/>
  <c r="N14" i="12"/>
  <c r="L14" i="12"/>
  <c r="N12" i="12"/>
  <c r="L12" i="12"/>
  <c r="M10" i="12"/>
  <c r="N8" i="12"/>
  <c r="M8" i="12"/>
  <c r="N7" i="12"/>
  <c r="L7" i="12"/>
  <c r="N5" i="12"/>
  <c r="N4" i="12"/>
  <c r="N3" i="12"/>
  <c r="M3" i="12"/>
  <c r="L3" i="12"/>
  <c r="G41" i="3"/>
  <c r="H40" i="3"/>
  <c r="G39" i="3"/>
  <c r="G38" i="3"/>
  <c r="G36" i="3"/>
  <c r="G34" i="3"/>
  <c r="G32" i="3"/>
  <c r="H31" i="3"/>
  <c r="G30" i="3"/>
  <c r="G28" i="3"/>
  <c r="G27" i="3"/>
  <c r="G25" i="3"/>
  <c r="H24" i="3"/>
  <c r="G23" i="3"/>
  <c r="H22" i="3"/>
  <c r="G21" i="3"/>
  <c r="G19" i="3"/>
  <c r="G18" i="3"/>
  <c r="G16" i="3"/>
  <c r="G14" i="3"/>
  <c r="G12" i="3"/>
  <c r="H11" i="3"/>
  <c r="G10" i="3"/>
  <c r="G9" i="3"/>
  <c r="G6" i="3"/>
  <c r="G7" i="3"/>
  <c r="G5" i="3"/>
  <c r="C45" i="3"/>
  <c r="C46" i="3"/>
  <c r="C48" i="3"/>
  <c r="C49" i="3"/>
  <c r="C53" i="3"/>
  <c r="E54" i="3"/>
  <c r="C55" i="3"/>
  <c r="E55" i="3"/>
  <c r="C57" i="3"/>
  <c r="H35" i="3"/>
  <c r="O43" i="12"/>
  <c r="D49" i="3"/>
  <c r="E49" i="3"/>
  <c r="K41" i="12"/>
  <c r="O41" i="12"/>
  <c r="E58" i="3"/>
  <c r="H15" i="3"/>
  <c r="H33" i="3"/>
  <c r="E45" i="3"/>
  <c r="H29" i="3"/>
  <c r="L40" i="12"/>
  <c r="D54" i="3"/>
  <c r="F54" i="3"/>
  <c r="K40" i="12"/>
  <c r="D53" i="3"/>
  <c r="F53" i="3"/>
  <c r="H20" i="3"/>
  <c r="H8" i="3"/>
  <c r="L41" i="12"/>
  <c r="H4" i="3"/>
  <c r="H37" i="3"/>
  <c r="O40" i="12"/>
  <c r="D57" i="3"/>
  <c r="F57" i="3"/>
  <c r="H26" i="3"/>
  <c r="H17" i="3"/>
  <c r="M41" i="12"/>
  <c r="M40" i="12"/>
  <c r="D55" i="3"/>
  <c r="F55" i="3"/>
  <c r="H13" i="3"/>
  <c r="L43" i="12"/>
  <c r="D46" i="3"/>
  <c r="E46" i="3"/>
  <c r="M43" i="12"/>
  <c r="D47" i="3"/>
  <c r="N43" i="12"/>
  <c r="D48" i="3"/>
  <c r="E48" i="3"/>
  <c r="N40" i="12"/>
  <c r="D56" i="3"/>
  <c r="F56" i="3"/>
  <c r="N41" i="12"/>
  <c r="C58" i="3"/>
  <c r="C50" i="3"/>
  <c r="D50" i="3"/>
  <c r="E50" i="3"/>
  <c r="E47" i="3"/>
  <c r="D58" i="3"/>
  <c r="F58" i="3"/>
</calcChain>
</file>

<file path=xl/sharedStrings.xml><?xml version="1.0" encoding="utf-8"?>
<sst xmlns="http://schemas.openxmlformats.org/spreadsheetml/2006/main" count="281" uniqueCount="271">
  <si>
    <t>Milestone</t>
  </si>
  <si>
    <t>2.1.2</t>
  </si>
  <si>
    <t xml:space="preserve">Practice has developed a vision and plan for transformation that includes specific clinical outcomes and utilization aims that are aligned with national TCPI aims and that are shared broadly within the practice. </t>
  </si>
  <si>
    <t>Practice has met its targets and has sustained improvements in practice-identified metrics for at least one year.</t>
  </si>
  <si>
    <t xml:space="preserve">Practice has reduced unnecessary tests, as defined by the practice.  </t>
  </si>
  <si>
    <t xml:space="preserve">Practice has reduced unnecessary hospitalizations.  </t>
  </si>
  <si>
    <t>Practice has not reduced unnecessary hospitalizations or does not have baseline data on this measure.</t>
  </si>
  <si>
    <t>Practice has established a baseline and is piloting a process to reduce unnecessary hospitalizations.</t>
  </si>
  <si>
    <t>Practice has implemented and documented a tested process and has demonstrated a reduction in unnecessary hospitalizations from its baseline.</t>
  </si>
  <si>
    <t xml:space="preserve">Practice can demonstrate that it encourages patients and families to collaborate in goal setting, decision making, and self-management.  </t>
  </si>
  <si>
    <t>Practice has a formal approach to obtaining patient and family feedback and incorporating this into the QI system, as well as the strategic and operational decisions made by the practice.</t>
  </si>
  <si>
    <t>Practice does not have a formal system for obtaining patient feedback.</t>
  </si>
  <si>
    <t>Practice has a limited system for obtaining patient and family feedback and does not have a system for acting on the information received.</t>
  </si>
  <si>
    <t>Practice has a formal system for obtaining patient and family feedback but does not consistently incorporate the information received into the QI and overall management systems of the practice.</t>
  </si>
  <si>
    <t xml:space="preserve">Practice has a formal system for obtaining patient and family feedback and can document operational or strategic decisions made in response to this feedback. </t>
  </si>
  <si>
    <t>Practice sets clear expectations for each team member’s functions and responsibilities to optimize efficiency, outcomes, and accountability.</t>
  </si>
  <si>
    <t>The practice has matched the work that must be done with the team member who will do the work.</t>
  </si>
  <si>
    <t>Practice does not have a defined process for identifying patient risk level.</t>
  </si>
  <si>
    <t>Practice has introduced a standard process for identifying patient risk level and is developing corresponding descriptions of the type of care required at each level.</t>
  </si>
  <si>
    <t xml:space="preserve">Practice is referring patients to appropriate community resources but does not have a consistent approach for following up on referrals made. </t>
  </si>
  <si>
    <t>Practice has completed its resources inventory and consistently links patients with appropriate community resources and follows up on referrals made.</t>
  </si>
  <si>
    <t>Practice uses an organized approach (e.g. use of PDSAs, Model for Improvement, Lean, Six Sigma) to identify and act on improvement opportunities.</t>
  </si>
  <si>
    <t>The practice does not incorporate standard improvement methodology to execute change ideas in the practice setting.</t>
  </si>
  <si>
    <t xml:space="preserve">The practice has decided on a standard QI methodology and is planning the implementation process. </t>
  </si>
  <si>
    <t>The practice fully incorporates regular improvement methodology to execute change ideas in the practice setting.</t>
  </si>
  <si>
    <t>Practice builds QI capability in the practice and empowers staff to innovate and improve.</t>
  </si>
  <si>
    <t>Practice recognizes the need for QI capacity and has developed or identified training programs for staff in QI skills and tools.</t>
  </si>
  <si>
    <t>A limited number of practice staff/providers have QI skills and are involved in the practice’s QI initiatives.</t>
  </si>
  <si>
    <t>Practice regularly produces and shares reports on performance at both the organization and provider/care team level, including progress over time and how performance compares to goals. Practice has a system in place to assure follow up action where appropriate.</t>
  </si>
  <si>
    <t xml:space="preserve">Practice does not produce reports on how providers and/or care teams are meeting quality goals. </t>
  </si>
  <si>
    <t xml:space="preserve">Practice relies on face to face encounters and phone interactions with patients. </t>
  </si>
  <si>
    <t>Practice has the capability of providing alternative visit types or communication media but these are in limited use.</t>
  </si>
  <si>
    <t>Practice uses sound business practices, including budget management and return on investment calculations.</t>
  </si>
  <si>
    <t xml:space="preserve">Practice has an annual operating budget at the practice level but does not regularly perform variance analysis or make required adjustments. </t>
  </si>
  <si>
    <t>Practice reviews its budget against actual performance regularly. Variances are explained and adjustments made as needed. However, decisions on new or expanded programs/ services are not systematically reviewed to determine expected ROI and how this impacts the budget.</t>
  </si>
  <si>
    <t xml:space="preserve">Practice has effective strategies in place to cultivate joy in work and can document results. </t>
  </si>
  <si>
    <t>Practice has strategies in place to promote joy in work (e.g. reward and recognition programs, staff development, social activities) but has no mechanism for determining whether the programs initiated are successful.</t>
  </si>
  <si>
    <t xml:space="preserve">Practice has implemented strategies to support joy in work and can demonstrate the results through metrics such as staff survey results, high retention rates, or low turnover rates. </t>
  </si>
  <si>
    <t>Practice considers itself ready for migrating into an alternative based payment arrangement.</t>
  </si>
  <si>
    <t>Practice uses a formal approach to understanding its work processes and increasing the value of all processing steps.</t>
  </si>
  <si>
    <t xml:space="preserve">Practice has collaborated with the primary care practices in its medical neighborhood and has jointly developed and implemented criteria for referrals for episodic care, co-management, and transfer of care/ return to primary care, processes for care transition, including communication with patients and family.  </t>
  </si>
  <si>
    <t>Practice does not ask about primary care provider.</t>
  </si>
  <si>
    <t xml:space="preserve">Practice identifies the primary care provider or care team of each patient seen and (where there is a primary care provider) communicates to the team about each visit/ encounter. </t>
  </si>
  <si>
    <t>Practice queries patients about their primary care provider and records this information in the medical record.</t>
  </si>
  <si>
    <t>Practice is not using protocols or care maps.</t>
  </si>
  <si>
    <t>Practice uses evidence -based protocols or care maps where appropriate to improve patient care and safety.</t>
  </si>
  <si>
    <t>Practice consistently uses evidence -based protocols or care maps where appropriate to improve patient care and safety.</t>
  </si>
  <si>
    <t>Practice uses technology to offer scheduling and communication options that improve patient access by including alternative visit types and electronic communication approaches.</t>
  </si>
  <si>
    <t xml:space="preserve">Practice shares financial data in a transparent manner within the practice and has developed the business capabilities to use business practices and tools to analyze and document the value the organization brings to various types of alternative payment models. </t>
  </si>
  <si>
    <t xml:space="preserve">Practice is compiling an inventory of resources and establishing communication with them to link patients with appropriate community resources. </t>
  </si>
  <si>
    <t xml:space="preserve">Practice does not regularly refer patients to available community resources. </t>
  </si>
  <si>
    <t>POSSIBLE REQUIRED POINTS</t>
  </si>
  <si>
    <t>ACTUAL MILESTONE POINTS</t>
  </si>
  <si>
    <t>Milestone #</t>
  </si>
  <si>
    <t>Milestone score: 0= Not Yet; 1=Getting Started; 2=Implementing, Partially Operating; 3=Functioning, Performing</t>
  </si>
  <si>
    <t>AIMS</t>
  </si>
  <si>
    <t>PFE</t>
  </si>
  <si>
    <t>TEAM BASED RELATIONSHIP</t>
  </si>
  <si>
    <t>POPULATION MANAGEMENT</t>
  </si>
  <si>
    <t xml:space="preserve">Practice has a reliable process in place for identifying risk level of each patient and providing care appropriate to the level of risk.  </t>
  </si>
  <si>
    <t>COMMUNITY PARTNER</t>
  </si>
  <si>
    <t>Practice links patients with appropriate community resources to facilitate referrals.</t>
  </si>
  <si>
    <t>COORDINATED CARE</t>
  </si>
  <si>
    <t>Practice works with primary care practices in its medical neighborhood to develop criteria for referrals for episodic care, co management, and transfer of care/return to primary care, processes for care transition, including communications with patients and family</t>
  </si>
  <si>
    <t>ORGANIZED EVIDENCED-BASED CARE</t>
  </si>
  <si>
    <t>ENHANCED ACCESS</t>
  </si>
  <si>
    <t xml:space="preserve">Practice has mechanisms in place for patient to access their care team 24/7.  </t>
  </si>
  <si>
    <t>ENGAGED AND COMMITTED LEADERSHIP</t>
  </si>
  <si>
    <t>QUALITY IMPROVEMENT STRATEGY SUPPORTING CULTURE OF QUALITY</t>
  </si>
  <si>
    <t>TRANSPARENT MEASUREMENT AND MONITORING</t>
  </si>
  <si>
    <t>OPTIMIZE HEALTH INFORMATION TECHNOLOGY</t>
  </si>
  <si>
    <t>STRATEGIC USE OF REVENUE</t>
  </si>
  <si>
    <t>WORKFORCE VITALITY AND JOY IN WORK</t>
  </si>
  <si>
    <t>CAPABILITY TO ANALYZE AND DOCUMENT VALUE</t>
  </si>
  <si>
    <t>OPERATIONAL EFFICIENCY</t>
  </si>
  <si>
    <t>Pts</t>
  </si>
  <si>
    <t>SUMMARY</t>
  </si>
  <si>
    <t>#</t>
  </si>
  <si>
    <t>Ct</t>
  </si>
  <si>
    <t>Pct</t>
  </si>
  <si>
    <t>Items</t>
  </si>
  <si>
    <t xml:space="preserve">     Counts of Concepts Complete (Counting the Colors)</t>
  </si>
  <si>
    <t>Phase 1 =</t>
  </si>
  <si>
    <t>Color Ct</t>
  </si>
  <si>
    <t>Phase 2 =</t>
  </si>
  <si>
    <t>Phase 3 =</t>
  </si>
  <si>
    <t xml:space="preserve">Phase 4 = </t>
  </si>
  <si>
    <t>Phase 5 =</t>
  </si>
  <si>
    <t>TOTAL</t>
  </si>
  <si>
    <t xml:space="preserve">     Adding Up the Score (Counting the Points 0 - 3)</t>
  </si>
  <si>
    <t>Sum</t>
  </si>
  <si>
    <t>Poss</t>
  </si>
  <si>
    <t xml:space="preserve">Practice has no proactive strategies aimed at creating joy in work. </t>
  </si>
  <si>
    <t xml:space="preserve">Practice uses a live answering service that takes messages from patients. Clinicians and care team members may call in for messages  but timeframes are not standard. The service does not use any triage algorithms.  </t>
  </si>
  <si>
    <t>Practice uses a contract clinician or a nurse triage service that provides algorithm-driven advice to patients after hours but the service or clinician does not have any access to the patient's records.</t>
  </si>
  <si>
    <t xml:space="preserve">Practice operates on a cash basis, balancing revenue and expense regularly, but is not prospectively developing budgets and routinely using budget variance calculations and ROI calculations for new investments. </t>
  </si>
  <si>
    <t>1.6.5</t>
  </si>
  <si>
    <t>none</t>
  </si>
  <si>
    <t>1.1.3</t>
  </si>
  <si>
    <t>1.1.2</t>
  </si>
  <si>
    <t>1.2.2</t>
  </si>
  <si>
    <t>1.3.3</t>
  </si>
  <si>
    <t>1.4.4</t>
  </si>
  <si>
    <t>1.5.2</t>
  </si>
  <si>
    <t>1.6.3</t>
  </si>
  <si>
    <t>1.7.1</t>
  </si>
  <si>
    <t>2.2.1</t>
  </si>
  <si>
    <t>2.2.2</t>
  </si>
  <si>
    <t>2.3.1</t>
  </si>
  <si>
    <t>2.4.1</t>
  </si>
  <si>
    <t>3.1.1</t>
  </si>
  <si>
    <t>3.2.3</t>
  </si>
  <si>
    <t>3.3.3</t>
  </si>
  <si>
    <t>3.3.4</t>
  </si>
  <si>
    <t>3.4.1</t>
  </si>
  <si>
    <t>Score</t>
  </si>
  <si>
    <t>Driver Status</t>
  </si>
  <si>
    <t>Computation Tables</t>
  </si>
  <si>
    <t>(For computational purposes only).</t>
  </si>
  <si>
    <t>Driver 1.1 Patient and Family Engagement</t>
  </si>
  <si>
    <t>Driver 1.2 Team-based Relationships</t>
  </si>
  <si>
    <t>Driver 1.3 Population Management</t>
  </si>
  <si>
    <t>Driver 1.4 Practice as a Community Partner</t>
  </si>
  <si>
    <t>Driver 1.5 Coordinated Care Delivery</t>
  </si>
  <si>
    <t>Driver 1.6 Organized, Evidence-based Care</t>
  </si>
  <si>
    <t>Driver 1.7 Enhanced Access</t>
  </si>
  <si>
    <t>Driver 2.1 Engaged and Committed Leadership</t>
  </si>
  <si>
    <t>Driver 2.2 Quality Improvement Strategy</t>
  </si>
  <si>
    <t>Driver 2.3 Transparent Measurement and Monitoring</t>
  </si>
  <si>
    <t>Driver 2.4 Optimal Use of HIT</t>
  </si>
  <si>
    <t>Driver 3.1 Strategic Use of Practice Revenue</t>
  </si>
  <si>
    <t>Driver 3.2 Staff Vitality and Joy in Work</t>
  </si>
  <si>
    <t>Driver 3.3 Capability to Analyze and Document Value</t>
  </si>
  <si>
    <t>Driver 3.4 Efficiency of Operation</t>
  </si>
  <si>
    <t>Telligen</t>
  </si>
  <si>
    <t>TMF Health Quality Institute</t>
  </si>
  <si>
    <t>Qualis Health</t>
  </si>
  <si>
    <t>Health Services Advisory Group</t>
  </si>
  <si>
    <t>HealthInsight</t>
  </si>
  <si>
    <t>atom Alliance</t>
  </si>
  <si>
    <t>Mountain Pacific Quality Health Foundation</t>
  </si>
  <si>
    <t>AZHEC</t>
  </si>
  <si>
    <t>BHSALA</t>
  </si>
  <si>
    <t>CHOC</t>
  </si>
  <si>
    <t>CCNC</t>
  </si>
  <si>
    <t>CHCACT</t>
  </si>
  <si>
    <t>COSEHC</t>
  </si>
  <si>
    <t>Colorado</t>
  </si>
  <si>
    <t>HPD</t>
  </si>
  <si>
    <t>IHC</t>
  </si>
  <si>
    <t>LA</t>
  </si>
  <si>
    <t>MQC</t>
  </si>
  <si>
    <t>Mayo</t>
  </si>
  <si>
    <t>NatCouncil</t>
  </si>
  <si>
    <t>NRACO</t>
  </si>
  <si>
    <t>NJII</t>
  </si>
  <si>
    <t>CarePoint</t>
  </si>
  <si>
    <t>NYeC</t>
  </si>
  <si>
    <t>NYU</t>
  </si>
  <si>
    <t>PBGH</t>
  </si>
  <si>
    <t>PeaceHealth</t>
  </si>
  <si>
    <t>RIQI</t>
  </si>
  <si>
    <t>IU</t>
  </si>
  <si>
    <t>UMass</t>
  </si>
  <si>
    <t>UofWash</t>
  </si>
  <si>
    <t>Vand</t>
  </si>
  <si>
    <t>VHQC</t>
  </si>
  <si>
    <t>VHS</t>
  </si>
  <si>
    <t>WDOH</t>
  </si>
  <si>
    <t>APA 2.0</t>
  </si>
  <si>
    <t>VCSQI</t>
  </si>
  <si>
    <t>Vizient</t>
  </si>
  <si>
    <t>Alliant Quality</t>
  </si>
  <si>
    <t>Atlantic</t>
  </si>
  <si>
    <t>Great Plains</t>
  </si>
  <si>
    <t>Healthcentric Advisors</t>
  </si>
  <si>
    <t>Lake Superior</t>
  </si>
  <si>
    <t xml:space="preserve">Quality Insights </t>
  </si>
  <si>
    <t>Notes</t>
  </si>
  <si>
    <t>Practice is monitoring its quality improvement metrics but is not yet showing improvement in all metrics.</t>
  </si>
  <si>
    <t xml:space="preserve">Practice does not regularly adhere to best known clinical guidelines and does not have baseline data on this measure. </t>
  </si>
  <si>
    <t xml:space="preserve">Practice has identified the clinical guidelines it will focus on for adherence and the corresponding metrics it will monitor and manage. </t>
  </si>
  <si>
    <t>Practice has demonstrated improvement in adherence to clinical guidelines.</t>
  </si>
  <si>
    <t>Practice has not established clear roles for each member of the care team or set clear expectations for each team member’s functions and responsibilities to optimize efficiency, outcomes, and accountability.</t>
  </si>
  <si>
    <t xml:space="preserve">Practice facilitates referrals to appropriate community resources, including community organizations and agencies as well as direct care providers, such as health homes, peer support programs, housing and transportation services, tobacco cessation programs, and others that address both clinical and social determinant factors impacting client wellness and stability. </t>
  </si>
  <si>
    <t xml:space="preserve">Practice has a system in place for patient to access their care team 24/7, including use of mobile crisis teams. </t>
  </si>
  <si>
    <t xml:space="preserve">Practices uses technology to offer scheduling and communication options that improve patient access to care, including use of technology to provide alternative visit types (e.g., telehealth, smart phone applications, text messaging appointment reminders). </t>
  </si>
  <si>
    <t xml:space="preserve">Practice uses sound business practices, including budget management and return on investment calculations to monitor value at the service line or clinical episode level, accounting for both costs/efficiency and clinical outcomes. </t>
  </si>
  <si>
    <t>Practice, or the larger system to which it may belong, has not developed business acumen in the various types of value-based payment models. Financial skills development is limited to finance staff.</t>
  </si>
  <si>
    <t>Practice has educated team members on value-based payment arrangements for behavioral health and the impact they have on revenue streams.</t>
  </si>
  <si>
    <t>Practice can analyze and document its cost-per-service and demonstrate its value vis-a-vis various types of value-based payment arrangements.</t>
  </si>
  <si>
    <t>Practice considers itself ready for migrating into a value-based payment arrangements, such as capitated, shared savings, or shared risk arrangements (that are more complex than simple incentive/bonus arrangements). Participation could be through direct contracts with payers, or integration/contracting with other providers engaged in value-based payment arrangements.</t>
  </si>
  <si>
    <t>Practice not yet considering value-based payment approaches.</t>
  </si>
  <si>
    <t xml:space="preserve">Practice is confident of its readiness for migrating into value-based payment arrangements. </t>
  </si>
  <si>
    <t>Practice has not started working on systematically streamlining its processes and workflows.</t>
  </si>
  <si>
    <t>Practice has reviewed its workflows and identified opportunities to streamline processes, increase efficiencies or eliminate waste.</t>
  </si>
  <si>
    <t>Practice has worked to streamline a number of its work flows by reviewing the steps and eliminating redundant or otherwise wasteful practices, but the concept of value to the patient or other customers is not consistently considered during these efforts.</t>
  </si>
  <si>
    <t>Practice has reduced unnecessary hospitalizations, including psychiatric, medical, substance use, emergency room use, and all-cause re-hospitalizations.</t>
  </si>
  <si>
    <t>Yes</t>
  </si>
  <si>
    <t>No</t>
  </si>
  <si>
    <t>Do not Do</t>
  </si>
  <si>
    <t>Behavioral Health Practice Assessment Tool (PAT) and Instructions</t>
  </si>
  <si>
    <t>Created by the Centers for Medicare and Medicaid Services (CMS) under its Transforming Clinical Practice Initiative (TCPI), the original Practice Assessment Tool (PAT) was designed to assess and evaluate progress towards and readiness for value-based service delivery, by benchmarking progress along CMS’s five “Phases of Transformation" (outlined below).</t>
  </si>
  <si>
    <t>The original PAT was intended to be utilized across primary care and various specialty providers, leaving many of its milestones intentionally broad to ensure relevance for all practice settings. During its work under TCPI, the National Council for Behavioral Health developed the Behavioral Health PAT, which translates milestones to make them relevant and applicable for specialty behavioral health providers.</t>
  </si>
  <si>
    <t>Instructions for Use</t>
  </si>
  <si>
    <t>Interpreting Results</t>
  </si>
  <si>
    <t>The Results tab of the template auto populates a summary status based on scoring. When reviewing results, it is important to note:</t>
  </si>
  <si>
    <r>
      <rPr>
        <b/>
        <sz val="11"/>
        <color theme="1"/>
        <rFont val="Calibri"/>
        <family val="2"/>
        <scheme val="minor"/>
      </rPr>
      <t xml:space="preserve">Scores of milestones affiliated with each phase are color coded to clearly depict what scores are necessary for completion of each phase. Providers progress to the next phase of transformation by meeting all scoring criteria for the previous phase. </t>
    </r>
    <r>
      <rPr>
        <sz val="11"/>
        <color theme="1"/>
        <rFont val="Calibri"/>
        <family val="2"/>
        <scheme val="minor"/>
      </rPr>
      <t xml:space="preserve">
</t>
    </r>
    <r>
      <rPr>
        <i/>
        <sz val="11"/>
        <color theme="1"/>
        <rFont val="Calibri"/>
        <family val="2"/>
        <scheme val="minor"/>
      </rPr>
      <t>Ex: To “complete” Phase 2 of transformation and be in Phase 3, providers must score themselves at least a 1 on Milestones 1, 4, 7 and 19; 2 on Milestones 8, 10, 14 and 15; and 3 on Milestones 16 and 18.</t>
    </r>
  </si>
  <si>
    <r>
      <rPr>
        <b/>
        <sz val="11"/>
        <color theme="1"/>
        <rFont val="Calibri"/>
        <family val="2"/>
        <scheme val="minor"/>
      </rPr>
      <t>The PAT is designed to tie specific scores on milestones to phases of transformation so as scores progress, providers progress in their phases of transformation. This approach to scoring should guide providers on stepwise approaches to driving improvement.</t>
    </r>
    <r>
      <rPr>
        <sz val="11"/>
        <color theme="1"/>
        <rFont val="Calibri"/>
        <family val="2"/>
        <scheme val="minor"/>
      </rPr>
      <t xml:space="preserve">
</t>
    </r>
    <r>
      <rPr>
        <i/>
        <sz val="11"/>
        <color theme="1"/>
        <rFont val="Calibri"/>
        <family val="2"/>
        <scheme val="minor"/>
      </rPr>
      <t xml:space="preserve">Ex: For Milestone 1, “Practice has met targets and sustained improvements for at least one year,” a score of 1, where a practice is monitoring metrics but not yet showing improvement, is tied to Phase 2 of transformation while a score of 2, where a practice is beginning to demonstrate improvements, is tied to Phase 3 of transformation.
</t>
    </r>
    <r>
      <rPr>
        <sz val="11"/>
        <color theme="1"/>
        <rFont val="Calibri"/>
        <family val="2"/>
        <scheme val="minor"/>
      </rPr>
      <t xml:space="preserve">
In this case, providers scoring a 0 or 1 should focus on identifying metrics to track, obtaining a baseline and identifying opportunities to drive clinical improvement that would result in progress on metrics.</t>
    </r>
  </si>
  <si>
    <r>
      <rPr>
        <b/>
        <sz val="11"/>
        <color theme="1"/>
        <rFont val="Calibri"/>
        <family val="2"/>
        <scheme val="minor"/>
      </rPr>
      <t xml:space="preserve">There are two tables provided within the results page.
</t>
    </r>
    <r>
      <rPr>
        <sz val="11"/>
        <color theme="1"/>
        <rFont val="Calibri"/>
        <family val="2"/>
        <scheme val="minor"/>
      </rPr>
      <t xml:space="preserve">
1. Counts of Concepts Complete: This table shows progress as a count of completed milestones by phase, as a percent of total milestones for each phase. To progress to a new phase, practices must complete all prior phases.
</t>
    </r>
    <r>
      <rPr>
        <i/>
        <sz val="11"/>
        <color theme="1"/>
        <rFont val="Calibri"/>
        <family val="2"/>
        <scheme val="minor"/>
      </rPr>
      <t>Ex: Practices who have 100% completion of Phases 1 and 2 are in Phase 3. Practices who Phase 100% completion of Phase 3, but only 70% completion of Phase 2 would still be in Phase 2.</t>
    </r>
    <r>
      <rPr>
        <sz val="11"/>
        <color theme="1"/>
        <rFont val="Calibri"/>
        <family val="2"/>
        <scheme val="minor"/>
      </rPr>
      <t xml:space="preserve">
2. Adding Up the Score: This table is similar to the former, but sums the scoring points associated with each milestone to provide a weighted score for each phase.</t>
    </r>
  </si>
  <si>
    <t>Scoring Results</t>
  </si>
  <si>
    <t>Results Related to Aims</t>
  </si>
  <si>
    <t>Practice has met its targets and has sustained improvements in practice-identified metrics for at least one year (e.g., reduction in hospitalization and re-hospitalization rates; medication adherence; depression remission; number of days between referral and intake, intake and first session, referral to first prescriber visit; no show rates).</t>
  </si>
  <si>
    <t xml:space="preserve">Practice has set quality improvement targets and collected baseline data to measure progress against over time. </t>
  </si>
  <si>
    <t>Practice has shown improvement in its quality improvement metrics but has not reached its targets or improvement is not sustained.</t>
  </si>
  <si>
    <t>The practice has seen sustained improvement over the past 12 months.</t>
  </si>
  <si>
    <t>Practice has established a baseline, is regularly monitoring its identified metrics, but has not demonstrated improvement.</t>
  </si>
  <si>
    <t>Practice has improved adherence to best known clinical guidelines for people with behavioral health disorders, such as use of screening tools (PHQ-9, GAD-7, Audit-C), diabetes and LDL screenings for people with schizophrenia or bipolar disorder who are using antipsychotic medications, avoidance of use multiple concurrent antipsychotics unless alternative monotherapies including a trial of Clozapine (where possible) have failed; laboratory testing for alcohol or recent opioid use prior to initiation of medication-assisted treatment.</t>
  </si>
  <si>
    <t>CMS Change Concept Ref</t>
  </si>
  <si>
    <t xml:space="preserve">Practice has established a baseline but does not have a process to reduce unnecessary hospitalizations. </t>
  </si>
  <si>
    <t>Behavioral Health PAT Milestone</t>
  </si>
  <si>
    <t>The Behavioral Health PAT is completed using the Scoring Tab within this template. The scoring tab includes the PAT milestones and definitions for scores 0-3 for each milestone. The PAT is intended to be a subjective self-assessment by providers, using the scoring definitions as guidelines for scoring themselves on each milestone. It is recommended that providers complete the PAT with a cross-functional group of staff within their organization to ensure a balanced, thorough approach to self-assessment. Scores for each milestone should be entered into Column H. Scores entered will be auto populated into the Results tab of the template.</t>
  </si>
  <si>
    <t>Practice can demonstrate that it encourages patients and families to collaborate in goal-setting, decision-making and self-management (e.g., use of wellness self-management, wellness recovery action plans, whole health action management, cognitive behavioral therapy [CBT], suicide safety planning or other structured engagement tools).</t>
  </si>
  <si>
    <t xml:space="preserve">Practice can demonstrate that patients and families are collaborating in goal setting, decision making and self-management (e.g. shared care plans, documentation of self- management goals, use of WSM, WRAP or WHAM workbooks).  </t>
  </si>
  <si>
    <t>Practice has developed approaches to encourage and document patient and family involvement in goal-setting, decision-making and self-management, but the process is not routine.</t>
  </si>
  <si>
    <t xml:space="preserve">Practice is training its staff in shared decision making approaches and developing ways to consistently document patient involvement in goal-setting, decision-making, and self-management. </t>
  </si>
  <si>
    <t>Practice does not regularly utilize shared decision making or other tools to encourage patient and family involvement in goal-setting or decision-making.</t>
  </si>
  <si>
    <t>Practice has a formal approach to for obtaining patient and family feedback and incorporatesing itthis into the QI system, as well as the strategic and operational decisions made by the practice. (e.g., client satisfaction surveys, patient-reported outcome measures).</t>
  </si>
  <si>
    <t xml:space="preserve"> The practice has identified the work required before, during, and after patient visits and identified the skills and credentials needed to perform that work. </t>
  </si>
  <si>
    <t xml:space="preserve">The practice has documented each team member’s role and accountability lanes and each team member works to the maximum of their skill set and credentials in order to optimize efficiency and outcomes. </t>
  </si>
  <si>
    <t>Practice sets clear expectations for each team member’s functions and responsibilities to optimize efficiency, outcomes, and accountability (e.g., job descriptions reflect responsibilities of clinicians including therapists and nurses related to whole health management for clients, who monitors service line financials and utilization, roles and responsibilities before, during and after intake and discharge processes, follow-up and outreach responsibilities for high risk patients such as those recently hospitalized).
For solo practitioners: This milestone does not direct apply. As long as the practitioner is engaged and partnering with others outside their practice to complement their internal work, they should receive a score of 3.</t>
  </si>
  <si>
    <t>Practice has a reliable process in place for identifying risk level of each patient and providing care appropriate to the level of risk. Risk identification may be done within the specialty practice or obtained from the patient's primary care provider. Practice ensures that patients assessed to be at highest risk receive care management support or have a care plan in place that the practice is following. Risk is considered more broadly than suicidality and accounts for behavioral, medical, and social determinant-related risk factors.</t>
  </si>
  <si>
    <t>Practice has successfully implemented and documented a tested process that identifies patient risk level and includes follow-up with care appropriate to the risk level identified, including ensuring that those at highest risk receive care management services or have a care plan in place that the practice is following.</t>
  </si>
  <si>
    <t>Practice has a process for identifying high risk patients but the identification process for other risk levels is inconsistent or not standardized.</t>
  </si>
  <si>
    <t>Practice has worked with primary care providers to support appropriate patient referral, co-management, care transition and communication with patients and their families (e.g., practice has a system to coordinate with health home care managers, has developed priority access protocols for returning clients referred from primary care).</t>
  </si>
  <si>
    <t xml:space="preserve">Practice has developed its own criteria for appropriate referrals but has not discussed these with primary care providers in its medical neighborhood. </t>
  </si>
  <si>
    <t xml:space="preserve">Practice has started to reach out to primary care providers in its medical neighborhood to discuss referral criteria and how transitions should take place. </t>
  </si>
  <si>
    <t>Practice has collaborated with the primary care practices in its medical neighborhood and has jointly developed criteria for referrals for episodic care, co-management, and transfer of care but has not implemented processes.</t>
  </si>
  <si>
    <t>Practice identifies the primary care provider or care team of each patient seen and, when there is a primary care provider, communicates to the team about each visit/ encounter, and, where available, has a communication protocol with health home team members.</t>
  </si>
  <si>
    <t xml:space="preserve">Practice identifies the primary care provider of each patient but communication with the primary care team is not consistent. </t>
  </si>
  <si>
    <t>Practice has a reliable system in place to identify the primary care provider of each patient and communicate with the primary care team about each visit or encounter.</t>
  </si>
  <si>
    <t xml:space="preserve">Practice uses evidence-based protocols or care pathways where appropriate to improve patient care and safety, such as depression care management, use of clozapine for treatment-resistant schizophrenia, use of long-acting formulations for clients at risk for poor medication adherence, and follow-up post-hospitalization. Practice ensures all members of the care team are trained for their role within the care pathway. </t>
  </si>
  <si>
    <t xml:space="preserve">Practice has identified groups of patients or conditions for which care maps or protocols are appropriate but has not developed them. </t>
  </si>
  <si>
    <t>Practice has developed or identified evidence -based protocols or care maps to use but has not implemented them consistently within the practice.</t>
  </si>
  <si>
    <t xml:space="preserve">After hours, practice has an answering system with a recorded message that may tell patients to go to an ER or leave a message for a call back in the morning. </t>
  </si>
  <si>
    <t>Practice has a clinician available from the practice or on contract who can speak to patients after hours and is able to access the patient’s records.</t>
  </si>
  <si>
    <t>Practice has developed and disseminated a vision and plan for clinical and business transformation to all team members that specifies how it intends to achieve key clinical outcomes (e.g., a reduction in all-cause hospitalization, adherence to specific evidence-based practices).</t>
  </si>
  <si>
    <t xml:space="preserve">Practice has not started developing its transformation vision and detailed plan. </t>
  </si>
  <si>
    <t>Practice is beginning to develop a vision and plan that addresses goals of transformation but has not set aims.</t>
  </si>
  <si>
    <t>Practice has developed a plan that addresses goals of transformation with specific aims but has not detailed how to address the aims.</t>
  </si>
  <si>
    <t>Practice has developed and shared a vision and detailed plan that addresses goals of transformation with specific clinical outcomes and utilization aims with details on how to address each aim.</t>
  </si>
  <si>
    <t>Practice uses an organized approach (e.g. PDSAs, Model for Improvement, Lean, FMEA, Six Sigma) to identify and act on improvement opportunities, and monitor effectiveness/impact of specific quality improvement initiatives.</t>
  </si>
  <si>
    <t xml:space="preserve">The practice is beginning to incorporate regular improvement methodology to execute change ideas in the practice setting but the methodology has not implemented it in all areas of the practice. </t>
  </si>
  <si>
    <t xml:space="preserve">Practice builds QI capability and empowers staff to innovate and improve. Capacity building exercises extend to all team members, including therapists, nurses, front office staff, and prescribers. </t>
  </si>
  <si>
    <t>Practice is building QI capability through approaches like including QI skills in orientation for all new staff and ensures that all staff participate in QI training.</t>
  </si>
  <si>
    <t xml:space="preserve">Practice has developed QI capability and empowers staff/ providers to participate in QI activities by allocating time for QI activities, including QI within defined job duties, recognizing and rewarding innovation and improvement. </t>
  </si>
  <si>
    <t xml:space="preserve">Practice produces some reports on organizational or provider/ care team performance and how they are meeting quality goals but does not share reports in a fully transparent manner.  </t>
  </si>
  <si>
    <t>Practice regularly produces reports on how providers and/or care teams are performing and meeting quality goals but there is limited distribution or inconsistent follow-up on the reports.</t>
  </si>
  <si>
    <t>Practice regularly produces reports on how providers and/or care teams are performing and meeting quality goals, transparently shares them within the organization, and has an effective system for follow-up.</t>
  </si>
  <si>
    <t>Practice regularly produces and shares reports on performance at both the organization and provider/care team level, including progress over time and how performance compares to goals. Practice has a system in place to assure follow up action where appropriate.
For solo practitioners:  This milestone does not direct apply. As long as practitioner is engaged and partnering with others outside their practice to complement their internal work, they should receive a score of 3.</t>
  </si>
  <si>
    <t xml:space="preserve">Practice is considering using technology to offer alternatives to face to face visits but has not yet formalized this practice nor communicated the options to patients.  </t>
  </si>
  <si>
    <t xml:space="preserve">Practice offers multiple forms of alternative visit types (e.g. email, Skype, tele-visits) or communication media (e.g. portal, texting) and has integrated these alternatives into regular practice. </t>
  </si>
  <si>
    <t>Practice consistently uses sound business practices, managing budgets at both the practice and department level (if applicable); return on investment calculations are factored into decisions on new programs and are factored into budget projections.</t>
  </si>
  <si>
    <t>Practice has effective strategies in place to cultivate joy in work and can document results via retention rates, staff satisfaction surveys, or other metrics.</t>
  </si>
  <si>
    <t xml:space="preserve">Practice has developed strategies to improve the experience of staff and create joy in work but there is limited implementation of these initiatives. </t>
  </si>
  <si>
    <t>Practice shares financial data in a transparent manner within the practice and has developed the business capabilities to  analyze and document the value the organization brings to value-based payment arrangements that link revenue to quality indicators, for both horizontal and vertical arrangements (e.g., MCO contracts, provider-to-provider contracts).</t>
  </si>
  <si>
    <t>Practice provides specialized training to those at the practice level who may be involved in analysis of value-based payment arrangements and in contracting for services. Training extends beyond finance staff to clinical supervisors or others responsible for clinical service design.</t>
  </si>
  <si>
    <t>Practice is participating in performance-based incentive programs but is not ready for more complex value-based payment approaches.</t>
  </si>
  <si>
    <t>Practice is developing its internal capability to succeed in value-based payment arrangement and has set a date for this migration.</t>
  </si>
  <si>
    <t>Practice uses a formal approach (e.g., Lean, process mapping) to understanding its work processes, eliminating waste in the processes, and increasing the value of all processing steps. Practice may focus on specific clinical care pathways, intake, discharge, or referral processes.</t>
  </si>
  <si>
    <t>Practice uses an organized approach to reviewing workflows and processes and all team members understand the value of each process step to patients and other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</si>
</sst>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b/>
      <sz val="14"/>
      <color rgb="FF000000"/>
      <name val="Calibri"/>
      <family val="2"/>
      <scheme val="minor"/>
    </font>
    <font>
      <b/>
      <sz val="16"/>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0"/>
      <name val="Calibri"/>
      <family val="2"/>
      <scheme val="minor"/>
    </font>
    <font>
      <b/>
      <sz val="10"/>
      <color theme="1"/>
      <name val="Calibri"/>
      <family val="2"/>
      <scheme val="minor"/>
    </font>
    <font>
      <sz val="11"/>
      <name val="Calibri"/>
      <family val="2"/>
      <scheme val="minor"/>
    </font>
    <font>
      <b/>
      <sz val="20"/>
      <color theme="1"/>
      <name val="Calibri"/>
      <family val="2"/>
      <scheme val="minor"/>
    </font>
    <font>
      <b/>
      <sz val="26"/>
      <color theme="1"/>
      <name val="Calibri"/>
      <family val="2"/>
      <scheme val="minor"/>
    </font>
    <font>
      <sz val="10"/>
      <color theme="1"/>
      <name val="Calibri"/>
      <family val="2"/>
      <scheme val="minor"/>
    </font>
    <font>
      <sz val="10"/>
      <color theme="0"/>
      <name val="Calibri"/>
      <family val="2"/>
      <scheme val="minor"/>
    </font>
    <font>
      <sz val="10"/>
      <color rgb="FF000000"/>
      <name val="Calibri"/>
      <family val="2"/>
      <scheme val="minor"/>
    </font>
    <font>
      <sz val="11"/>
      <color rgb="FF1F497D"/>
      <name val="Calibri"/>
      <family val="2"/>
      <scheme val="minor"/>
    </font>
    <font>
      <b/>
      <sz val="18"/>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bgColor indexed="64"/>
      </patternFill>
    </fill>
    <fill>
      <patternFill patternType="solid">
        <fgColor theme="0" tint="-0.14996795556505021"/>
        <bgColor indexed="64"/>
      </patternFill>
    </fill>
    <fill>
      <patternFill patternType="solid">
        <fgColor theme="2" tint="-0.24994659260841701"/>
        <bgColor indexed="64"/>
      </patternFill>
    </fill>
    <fill>
      <patternFill patternType="solid">
        <fgColor rgb="FF92D050"/>
        <bgColor indexed="64"/>
      </patternFill>
    </fill>
    <fill>
      <patternFill patternType="solid">
        <fgColor rgb="FFFFFFCC"/>
        <bgColor indexed="64"/>
      </patternFill>
    </fill>
    <fill>
      <patternFill patternType="solid">
        <fgColor theme="5" tint="0.59999389629810485"/>
        <bgColor indexed="64"/>
      </patternFill>
    </fill>
    <fill>
      <patternFill patternType="solid">
        <fgColor theme="6" tint="0.39997558519241921"/>
        <bgColor indexed="64"/>
      </patternFill>
    </fill>
  </fills>
  <borders count="1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126">
    <xf numFmtId="0" fontId="0" fillId="0" borderId="0" xfId="0"/>
    <xf numFmtId="0" fontId="2" fillId="0" borderId="0" xfId="0" applyFont="1" applyAlignment="1">
      <alignment horizontal="center" vertical="center"/>
    </xf>
    <xf numFmtId="0" fontId="4" fillId="0" borderId="0" xfId="0" applyFont="1"/>
    <xf numFmtId="0" fontId="7" fillId="0" borderId="0" xfId="0" applyFont="1"/>
    <xf numFmtId="0" fontId="0" fillId="0" borderId="0" xfId="0" applyAlignment="1">
      <alignment wrapText="1"/>
    </xf>
    <xf numFmtId="0" fontId="0" fillId="0" borderId="8" xfId="0" applyBorder="1" applyAlignment="1">
      <alignment horizontal="centerContinuous"/>
    </xf>
    <xf numFmtId="0" fontId="0" fillId="0" borderId="9" xfId="0" applyBorder="1" applyAlignment="1">
      <alignment horizontal="centerContinuous"/>
    </xf>
    <xf numFmtId="0" fontId="0" fillId="0" borderId="10" xfId="0" applyBorder="1" applyAlignment="1">
      <alignment horizontal="centerContinuous"/>
    </xf>
    <xf numFmtId="0" fontId="10" fillId="0" borderId="11" xfId="0" applyFont="1" applyFill="1" applyBorder="1" applyAlignment="1">
      <alignment horizontal="center" vertical="center"/>
    </xf>
    <xf numFmtId="0" fontId="11" fillId="0" borderId="8" xfId="0" applyFont="1" applyBorder="1" applyAlignment="1">
      <alignment vertical="center" wrapText="1"/>
    </xf>
    <xf numFmtId="0" fontId="7" fillId="0" borderId="11" xfId="0" applyFont="1" applyBorder="1" applyAlignment="1">
      <alignment horizontal="center" vertical="center"/>
    </xf>
    <xf numFmtId="0" fontId="7" fillId="8" borderId="8" xfId="0" applyFont="1" applyFill="1" applyBorder="1" applyAlignment="1">
      <alignment horizontal="left"/>
    </xf>
    <xf numFmtId="0" fontId="0" fillId="8" borderId="9" xfId="0" applyFill="1" applyBorder="1" applyAlignment="1">
      <alignment wrapText="1"/>
    </xf>
    <xf numFmtId="0" fontId="0" fillId="8" borderId="9" xfId="0" applyFill="1" applyBorder="1"/>
    <xf numFmtId="0" fontId="7" fillId="8" borderId="9" xfId="0" applyFont="1" applyFill="1" applyBorder="1" applyAlignment="1"/>
    <xf numFmtId="0" fontId="7" fillId="8" borderId="10" xfId="0" applyFont="1" applyFill="1" applyBorder="1" applyAlignment="1"/>
    <xf numFmtId="0" fontId="0" fillId="0" borderId="11" xfId="0" applyBorder="1"/>
    <xf numFmtId="0" fontId="0" fillId="5" borderId="11" xfId="0" applyFill="1" applyBorder="1"/>
    <xf numFmtId="0" fontId="0" fillId="0" borderId="8" xfId="0" applyBorder="1" applyAlignment="1">
      <alignment wrapText="1"/>
    </xf>
    <xf numFmtId="0" fontId="0" fillId="0" borderId="11" xfId="0" applyBorder="1" applyAlignment="1">
      <alignment horizontal="center" vertical="center"/>
    </xf>
    <xf numFmtId="0" fontId="0" fillId="5" borderId="11" xfId="0" applyFill="1" applyBorder="1" applyAlignment="1">
      <alignment horizontal="center" vertical="center"/>
    </xf>
    <xf numFmtId="0" fontId="0" fillId="0" borderId="12" xfId="0" applyBorder="1"/>
    <xf numFmtId="0" fontId="0" fillId="0" borderId="13" xfId="0" applyBorder="1"/>
    <xf numFmtId="0" fontId="0" fillId="8" borderId="9" xfId="0" applyFill="1" applyBorder="1" applyAlignment="1">
      <alignment horizontal="center" vertical="center"/>
    </xf>
    <xf numFmtId="0" fontId="0" fillId="0" borderId="14" xfId="0" applyBorder="1"/>
    <xf numFmtId="0" fontId="7" fillId="5" borderId="8" xfId="0" applyFont="1" applyFill="1" applyBorder="1"/>
    <xf numFmtId="0" fontId="0" fillId="5" borderId="9" xfId="0" applyFill="1" applyBorder="1" applyAlignment="1">
      <alignment wrapText="1"/>
    </xf>
    <xf numFmtId="0" fontId="7" fillId="5" borderId="11" xfId="0" applyFont="1" applyFill="1" applyBorder="1" applyAlignment="1">
      <alignment horizontal="center"/>
    </xf>
    <xf numFmtId="0" fontId="12" fillId="0" borderId="11" xfId="0" applyFont="1" applyFill="1" applyBorder="1" applyAlignment="1">
      <alignment horizontal="left" vertical="center"/>
    </xf>
    <xf numFmtId="9" fontId="0" fillId="0" borderId="11" xfId="0" applyNumberFormat="1" applyBorder="1"/>
    <xf numFmtId="0" fontId="12" fillId="0" borderId="11" xfId="0" applyFont="1" applyFill="1" applyBorder="1"/>
    <xf numFmtId="0" fontId="0" fillId="0" borderId="11" xfId="0" applyFill="1" applyBorder="1" applyAlignment="1">
      <alignment horizontal="left" vertical="center"/>
    </xf>
    <xf numFmtId="0" fontId="0" fillId="0" borderId="11" xfId="0" applyFill="1" applyBorder="1"/>
    <xf numFmtId="0" fontId="9" fillId="0" borderId="11" xfId="0" applyFont="1" applyBorder="1" applyAlignment="1">
      <alignment wrapText="1"/>
    </xf>
    <xf numFmtId="0" fontId="9" fillId="0" borderId="11" xfId="0" applyFont="1" applyBorder="1"/>
    <xf numFmtId="9" fontId="9" fillId="0" borderId="11" xfId="0" applyNumberFormat="1" applyFont="1" applyBorder="1"/>
    <xf numFmtId="3" fontId="0" fillId="0" borderId="11" xfId="0" applyNumberFormat="1" applyFont="1" applyBorder="1"/>
    <xf numFmtId="3" fontId="0" fillId="0" borderId="11" xfId="0" applyNumberFormat="1" applyBorder="1"/>
    <xf numFmtId="0" fontId="7" fillId="0" borderId="11" xfId="0" applyFont="1" applyBorder="1"/>
    <xf numFmtId="3" fontId="9" fillId="0" borderId="14" xfId="0" applyNumberFormat="1" applyFont="1" applyBorder="1"/>
    <xf numFmtId="0" fontId="2" fillId="11" borderId="4" xfId="0" applyFont="1" applyFill="1" applyBorder="1" applyAlignment="1">
      <alignment horizontal="center" vertical="center"/>
    </xf>
    <xf numFmtId="0" fontId="0" fillId="2" borderId="3" xfId="0" applyFill="1" applyBorder="1"/>
    <xf numFmtId="0" fontId="1" fillId="0" borderId="11" xfId="0" applyFont="1" applyBorder="1" applyAlignment="1">
      <alignment horizontal="center" vertical="center"/>
    </xf>
    <xf numFmtId="0" fontId="7" fillId="0" borderId="0" xfId="0" applyFont="1" applyAlignment="1"/>
    <xf numFmtId="14" fontId="7" fillId="0" borderId="0" xfId="0" applyNumberFormat="1" applyFont="1" applyAlignment="1">
      <alignment horizontal="left"/>
    </xf>
    <xf numFmtId="0" fontId="7" fillId="0" borderId="11" xfId="0" applyFont="1" applyBorder="1" applyAlignment="1">
      <alignment horizontal="center" vertical="center" wrapText="1"/>
    </xf>
    <xf numFmtId="0" fontId="11" fillId="0" borderId="0" xfId="0" applyFont="1" applyAlignment="1">
      <alignment vertical="center"/>
    </xf>
    <xf numFmtId="0" fontId="15" fillId="0" borderId="0" xfId="0" applyFont="1"/>
    <xf numFmtId="0" fontId="11" fillId="0" borderId="11" xfId="0" applyFont="1" applyBorder="1" applyAlignment="1">
      <alignment vertical="center"/>
    </xf>
    <xf numFmtId="0" fontId="16" fillId="7" borderId="8" xfId="0" applyFont="1" applyFill="1" applyBorder="1" applyAlignment="1">
      <alignment horizontal="center" vertical="center"/>
    </xf>
    <xf numFmtId="0" fontId="17" fillId="6" borderId="11" xfId="0" applyFont="1" applyFill="1" applyBorder="1" applyAlignment="1">
      <alignment vertical="center" wrapText="1"/>
    </xf>
    <xf numFmtId="0" fontId="15" fillId="9" borderId="10" xfId="0" applyFont="1" applyFill="1" applyBorder="1" applyAlignment="1">
      <alignment horizontal="center" vertical="center"/>
    </xf>
    <xf numFmtId="0" fontId="15" fillId="5" borderId="11" xfId="0" applyFont="1" applyFill="1" applyBorder="1"/>
    <xf numFmtId="0" fontId="15" fillId="10" borderId="11" xfId="0" applyFont="1" applyFill="1" applyBorder="1"/>
    <xf numFmtId="0" fontId="16" fillId="7" borderId="11" xfId="0" applyFont="1" applyFill="1" applyBorder="1" applyAlignment="1">
      <alignment horizontal="center" vertical="center"/>
    </xf>
    <xf numFmtId="0" fontId="15" fillId="9" borderId="11" xfId="0" applyFont="1" applyFill="1" applyBorder="1" applyAlignment="1">
      <alignment horizontal="center" vertical="center"/>
    </xf>
    <xf numFmtId="0" fontId="11" fillId="0" borderId="11"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5" fillId="8" borderId="10" xfId="0" applyFont="1" applyFill="1" applyBorder="1" applyAlignment="1">
      <alignment horizontal="center" vertical="center"/>
    </xf>
    <xf numFmtId="0" fontId="11" fillId="5" borderId="11" xfId="0" applyFont="1" applyFill="1" applyBorder="1" applyAlignment="1">
      <alignment horizontal="left" vertical="center"/>
    </xf>
    <xf numFmtId="0" fontId="11" fillId="0" borderId="0" xfId="0" applyFont="1" applyAlignment="1">
      <alignment horizontal="center" vertical="center"/>
    </xf>
    <xf numFmtId="0" fontId="11" fillId="0" borderId="0" xfId="0" applyFont="1"/>
    <xf numFmtId="0" fontId="15" fillId="0" borderId="11" xfId="0" applyFont="1" applyBorder="1" applyAlignment="1">
      <alignment horizontal="center"/>
    </xf>
    <xf numFmtId="0" fontId="15" fillId="0" borderId="0" xfId="0" applyFont="1" applyAlignment="1">
      <alignment horizontal="center"/>
    </xf>
    <xf numFmtId="0" fontId="14" fillId="0" borderId="4" xfId="0" applyFont="1" applyBorder="1" applyAlignment="1" applyProtection="1">
      <alignment horizontal="center" vertical="center"/>
      <protection locked="0"/>
    </xf>
    <xf numFmtId="0" fontId="18" fillId="0" borderId="0" xfId="0" applyFont="1" applyAlignment="1">
      <alignment vertical="center"/>
    </xf>
    <xf numFmtId="0" fontId="0" fillId="0" borderId="0" xfId="0" applyProtection="1">
      <protection locked="0"/>
    </xf>
    <xf numFmtId="0" fontId="4" fillId="0" borderId="0" xfId="0" applyFont="1" applyProtection="1">
      <protection locked="0"/>
    </xf>
    <xf numFmtId="0" fontId="13" fillId="11" borderId="0" xfId="0" applyFont="1" applyFill="1" applyAlignment="1" applyProtection="1">
      <alignment horizontal="center" vertical="center"/>
      <protection locked="0"/>
    </xf>
    <xf numFmtId="0" fontId="6" fillId="11" borderId="15" xfId="0" applyFont="1" applyFill="1" applyBorder="1" applyAlignment="1" applyProtection="1">
      <alignment horizontal="center" vertical="center"/>
    </xf>
    <xf numFmtId="0" fontId="6" fillId="11" borderId="1" xfId="0" applyFont="1" applyFill="1" applyBorder="1" applyAlignment="1" applyProtection="1">
      <alignment horizontal="center" vertical="center" wrapText="1"/>
    </xf>
    <xf numFmtId="0" fontId="13" fillId="11" borderId="16" xfId="0" applyFont="1" applyFill="1" applyBorder="1" applyAlignment="1" applyProtection="1">
      <alignment horizontal="center" vertical="center"/>
    </xf>
    <xf numFmtId="0" fontId="13" fillId="11" borderId="17" xfId="0" applyFont="1" applyFill="1" applyBorder="1" applyAlignment="1" applyProtection="1">
      <alignment horizontal="center" vertical="center"/>
    </xf>
    <xf numFmtId="0" fontId="13" fillId="11"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4" xfId="0" applyFont="1" applyBorder="1" applyAlignment="1" applyProtection="1">
      <alignment vertical="center" wrapText="1"/>
    </xf>
    <xf numFmtId="0" fontId="4" fillId="0" borderId="4"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4" fillId="4" borderId="4"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3" xfId="0" applyFont="1" applyBorder="1" applyAlignment="1" applyProtection="1">
      <alignment vertical="center" wrapText="1"/>
    </xf>
    <xf numFmtId="0" fontId="3" fillId="5" borderId="3"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0" fontId="3" fillId="0" borderId="7" xfId="0" applyFont="1" applyBorder="1" applyAlignment="1" applyProtection="1">
      <alignment vertical="center" wrapText="1"/>
    </xf>
    <xf numFmtId="0" fontId="3" fillId="5" borderId="7"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2" fillId="0" borderId="5" xfId="0" applyFont="1" applyFill="1" applyBorder="1" applyAlignment="1" applyProtection="1">
      <alignment horizontal="center" vertical="center"/>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9" fillId="0" borderId="0" xfId="0" applyFont="1" applyAlignment="1">
      <alignment horizontal="left" vertical="center" wrapText="1"/>
    </xf>
    <xf numFmtId="0" fontId="15" fillId="0" borderId="0" xfId="0" applyFont="1" applyAlignment="1">
      <alignment horizontal="left" wrapText="1"/>
    </xf>
    <xf numFmtId="0" fontId="0" fillId="0" borderId="0" xfId="0" applyAlignment="1">
      <alignment horizontal="left" wrapText="1"/>
    </xf>
    <xf numFmtId="0" fontId="6" fillId="0" borderId="0" xfId="0" applyFont="1"/>
    <xf numFmtId="0" fontId="19" fillId="0" borderId="0" xfId="0" applyFont="1"/>
    <xf numFmtId="0" fontId="0" fillId="0" borderId="0" xfId="0" applyAlignment="1">
      <alignment horizontal="left" wrapText="1"/>
    </xf>
    <xf numFmtId="0" fontId="0" fillId="0" borderId="0" xfId="0" applyFont="1" applyAlignment="1">
      <alignment wrapText="1"/>
    </xf>
    <xf numFmtId="0" fontId="0" fillId="0" borderId="0" xfId="0"/>
    <xf numFmtId="0" fontId="0" fillId="0" borderId="0" xfId="0" applyAlignment="1">
      <alignment wrapText="1"/>
    </xf>
    <xf numFmtId="0" fontId="0" fillId="0" borderId="0" xfId="0" applyBorder="1" applyAlignment="1">
      <alignment horizontal="left"/>
    </xf>
    <xf numFmtId="14" fontId="19" fillId="0" borderId="0" xfId="0" applyNumberFormat="1" applyFont="1"/>
    <xf numFmtId="0" fontId="0" fillId="3" borderId="11" xfId="0" applyFill="1" applyBorder="1" applyAlignment="1">
      <alignment horizontal="center" vertical="center"/>
    </xf>
    <xf numFmtId="0" fontId="3" fillId="3" borderId="11" xfId="0" applyFont="1" applyFill="1" applyBorder="1" applyAlignment="1">
      <alignment vertical="center" wrapText="1"/>
    </xf>
    <xf numFmtId="0" fontId="3" fillId="12" borderId="6" xfId="0" applyFont="1" applyFill="1" applyBorder="1" applyAlignment="1" applyProtection="1">
      <alignment vertical="center" wrapText="1"/>
    </xf>
    <xf numFmtId="0" fontId="8" fillId="12" borderId="11" xfId="0" applyFont="1" applyFill="1" applyBorder="1" applyAlignment="1">
      <alignment horizontal="left" vertical="center"/>
    </xf>
    <xf numFmtId="0" fontId="8" fillId="12" borderId="11" xfId="0" applyFont="1"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left" vertical="center"/>
    </xf>
    <xf numFmtId="0" fontId="3" fillId="4" borderId="7"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4"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0" fillId="13" borderId="11" xfId="0" applyFill="1" applyBorder="1" applyAlignment="1">
      <alignment horizontal="center" vertical="center"/>
    </xf>
    <xf numFmtId="0" fontId="0" fillId="13" borderId="11" xfId="0" applyFill="1" applyBorder="1"/>
    <xf numFmtId="0" fontId="3" fillId="13" borderId="3" xfId="0" applyFont="1" applyFill="1" applyBorder="1" applyAlignment="1" applyProtection="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2890DA9-744C-42FC-AF65-333EB72D2F1E}" type="doc">
      <dgm:prSet loTypeId="urn:microsoft.com/office/officeart/2005/8/layout/hProcess9" loCatId="process" qsTypeId="urn:microsoft.com/office/officeart/2005/8/quickstyle/simple1" qsCatId="simple" csTypeId="urn:microsoft.com/office/officeart/2005/8/colors/accent1_2" csCatId="accent1" phldr="1"/>
      <dgm:spPr/>
    </dgm:pt>
    <dgm:pt modelId="{4B51FD37-CB1B-4EDA-9601-260654DA4A56}">
      <dgm:prSet phldrT="[Text]" custT="1"/>
      <dgm:spPr/>
      <dgm:t>
        <a:bodyPr/>
        <a:lstStyle/>
        <a:p>
          <a:r>
            <a:rPr lang="en-US" sz="1100"/>
            <a:t>Phase 1: Set Aims</a:t>
          </a:r>
        </a:p>
      </dgm:t>
    </dgm:pt>
    <dgm:pt modelId="{BD139985-59D7-4EBC-9BB0-9BCDC7F59533}" type="parTrans" cxnId="{149EAC4E-559F-4934-857F-359A92037B0E}">
      <dgm:prSet/>
      <dgm:spPr/>
      <dgm:t>
        <a:bodyPr/>
        <a:lstStyle/>
        <a:p>
          <a:endParaRPr lang="en-US" sz="1600"/>
        </a:p>
      </dgm:t>
    </dgm:pt>
    <dgm:pt modelId="{EFF23F7B-E41D-4B09-8ED6-7F5A8F936C21}" type="sibTrans" cxnId="{149EAC4E-559F-4934-857F-359A92037B0E}">
      <dgm:prSet/>
      <dgm:spPr/>
      <dgm:t>
        <a:bodyPr/>
        <a:lstStyle/>
        <a:p>
          <a:endParaRPr lang="en-US" sz="1600"/>
        </a:p>
      </dgm:t>
    </dgm:pt>
    <dgm:pt modelId="{0046D931-BCBB-49C3-B13B-CB8817E07F1C}">
      <dgm:prSet phldrT="[Text]" custT="1"/>
      <dgm:spPr/>
      <dgm:t>
        <a:bodyPr/>
        <a:lstStyle/>
        <a:p>
          <a:r>
            <a:rPr lang="en-US" sz="1100"/>
            <a:t>Phase 2: Use Data to Drive Care</a:t>
          </a:r>
        </a:p>
      </dgm:t>
    </dgm:pt>
    <dgm:pt modelId="{BB58D63F-00E5-4FA6-9EFC-CB3D956B0E11}" type="parTrans" cxnId="{2DA1FCCE-A521-461C-913A-800880244A99}">
      <dgm:prSet/>
      <dgm:spPr/>
      <dgm:t>
        <a:bodyPr/>
        <a:lstStyle/>
        <a:p>
          <a:endParaRPr lang="en-US" sz="1600"/>
        </a:p>
      </dgm:t>
    </dgm:pt>
    <dgm:pt modelId="{2758674F-D8A0-43E4-9D88-0939CDD32F20}" type="sibTrans" cxnId="{2DA1FCCE-A521-461C-913A-800880244A99}">
      <dgm:prSet/>
      <dgm:spPr/>
      <dgm:t>
        <a:bodyPr/>
        <a:lstStyle/>
        <a:p>
          <a:endParaRPr lang="en-US" sz="1600"/>
        </a:p>
      </dgm:t>
    </dgm:pt>
    <dgm:pt modelId="{D0F9430F-7727-4C63-8F0A-99CFBC9E79C7}">
      <dgm:prSet phldrT="[Text]" custT="1"/>
      <dgm:spPr/>
      <dgm:t>
        <a:bodyPr/>
        <a:lstStyle/>
        <a:p>
          <a:r>
            <a:rPr lang="en-US" sz="1100"/>
            <a:t>Phase 3: Achieve Progress on Aims</a:t>
          </a:r>
        </a:p>
      </dgm:t>
    </dgm:pt>
    <dgm:pt modelId="{70169C10-D511-4B5F-9905-A1D2BE62A6C5}" type="parTrans" cxnId="{8C56F01A-99D2-4D4A-BD06-5292AC51CD17}">
      <dgm:prSet/>
      <dgm:spPr/>
      <dgm:t>
        <a:bodyPr/>
        <a:lstStyle/>
        <a:p>
          <a:endParaRPr lang="en-US" sz="1600"/>
        </a:p>
      </dgm:t>
    </dgm:pt>
    <dgm:pt modelId="{92166E9D-C63C-4C48-9A6B-593E240DE645}" type="sibTrans" cxnId="{8C56F01A-99D2-4D4A-BD06-5292AC51CD17}">
      <dgm:prSet/>
      <dgm:spPr/>
      <dgm:t>
        <a:bodyPr/>
        <a:lstStyle/>
        <a:p>
          <a:endParaRPr lang="en-US" sz="1600"/>
        </a:p>
      </dgm:t>
    </dgm:pt>
    <dgm:pt modelId="{C398B318-4CC6-4B37-A11E-9C64ADA768EA}">
      <dgm:prSet custT="1"/>
      <dgm:spPr/>
      <dgm:t>
        <a:bodyPr/>
        <a:lstStyle/>
        <a:p>
          <a:r>
            <a:rPr lang="en-US" sz="1100"/>
            <a:t>Phase 4: Benchmark Status</a:t>
          </a:r>
        </a:p>
      </dgm:t>
    </dgm:pt>
    <dgm:pt modelId="{DCC69326-18F8-4EB2-B947-A34F7323A582}" type="parTrans" cxnId="{FD6C56B4-1F58-4BC0-B5EC-EB4EDDECCCB2}">
      <dgm:prSet/>
      <dgm:spPr/>
      <dgm:t>
        <a:bodyPr/>
        <a:lstStyle/>
        <a:p>
          <a:endParaRPr lang="en-US" sz="1600"/>
        </a:p>
      </dgm:t>
    </dgm:pt>
    <dgm:pt modelId="{8AD9997A-36BA-4956-B0AB-1C136E099F54}" type="sibTrans" cxnId="{FD6C56B4-1F58-4BC0-B5EC-EB4EDDECCCB2}">
      <dgm:prSet/>
      <dgm:spPr/>
      <dgm:t>
        <a:bodyPr/>
        <a:lstStyle/>
        <a:p>
          <a:endParaRPr lang="en-US" sz="1600"/>
        </a:p>
      </dgm:t>
    </dgm:pt>
    <dgm:pt modelId="{62AAC695-B7AA-4671-BF19-545DC2BF55DA}">
      <dgm:prSet custT="1"/>
      <dgm:spPr/>
      <dgm:t>
        <a:bodyPr/>
        <a:lstStyle/>
        <a:p>
          <a:r>
            <a:rPr lang="en-US" sz="1100"/>
            <a:t>Phase 5: Thrive as a Business Through Pay-for-Value Approaches</a:t>
          </a:r>
        </a:p>
      </dgm:t>
    </dgm:pt>
    <dgm:pt modelId="{D4A15D2B-92BF-4FB4-AD19-1B23007C914F}" type="parTrans" cxnId="{884E4DA1-24B7-4C93-AA9B-54D695C094B9}">
      <dgm:prSet/>
      <dgm:spPr/>
      <dgm:t>
        <a:bodyPr/>
        <a:lstStyle/>
        <a:p>
          <a:endParaRPr lang="en-US" sz="1600"/>
        </a:p>
      </dgm:t>
    </dgm:pt>
    <dgm:pt modelId="{D4152F4F-9293-4BFD-A019-63E9DFF95688}" type="sibTrans" cxnId="{884E4DA1-24B7-4C93-AA9B-54D695C094B9}">
      <dgm:prSet/>
      <dgm:spPr/>
      <dgm:t>
        <a:bodyPr/>
        <a:lstStyle/>
        <a:p>
          <a:endParaRPr lang="en-US" sz="1600"/>
        </a:p>
      </dgm:t>
    </dgm:pt>
    <dgm:pt modelId="{7413B2B5-B590-4825-BD6F-3E83A35E438A}" type="pres">
      <dgm:prSet presAssocID="{D2890DA9-744C-42FC-AF65-333EB72D2F1E}" presName="CompostProcess" presStyleCnt="0">
        <dgm:presLayoutVars>
          <dgm:dir/>
          <dgm:resizeHandles val="exact"/>
        </dgm:presLayoutVars>
      </dgm:prSet>
      <dgm:spPr/>
    </dgm:pt>
    <dgm:pt modelId="{AE96667B-B941-411D-BFE0-41FE7016E538}" type="pres">
      <dgm:prSet presAssocID="{D2890DA9-744C-42FC-AF65-333EB72D2F1E}" presName="arrow" presStyleLbl="bgShp" presStyleIdx="0" presStyleCnt="1"/>
      <dgm:spPr/>
    </dgm:pt>
    <dgm:pt modelId="{FE6A1958-ED0F-49D8-94CB-34CBD3C80B42}" type="pres">
      <dgm:prSet presAssocID="{D2890DA9-744C-42FC-AF65-333EB72D2F1E}" presName="linearProcess" presStyleCnt="0"/>
      <dgm:spPr/>
    </dgm:pt>
    <dgm:pt modelId="{3014AF46-C443-473E-B8F2-7C915DD2CA56}" type="pres">
      <dgm:prSet presAssocID="{4B51FD37-CB1B-4EDA-9601-260654DA4A56}" presName="textNode" presStyleLbl="node1" presStyleIdx="0" presStyleCnt="5">
        <dgm:presLayoutVars>
          <dgm:bulletEnabled val="1"/>
        </dgm:presLayoutVars>
      </dgm:prSet>
      <dgm:spPr/>
    </dgm:pt>
    <dgm:pt modelId="{7161D77C-9E84-4B9F-A3D4-1DAD1E681182}" type="pres">
      <dgm:prSet presAssocID="{EFF23F7B-E41D-4B09-8ED6-7F5A8F936C21}" presName="sibTrans" presStyleCnt="0"/>
      <dgm:spPr/>
    </dgm:pt>
    <dgm:pt modelId="{C474BFE7-DF18-41D8-895B-0B4DF9AF94ED}" type="pres">
      <dgm:prSet presAssocID="{0046D931-BCBB-49C3-B13B-CB8817E07F1C}" presName="textNode" presStyleLbl="node1" presStyleIdx="1" presStyleCnt="5">
        <dgm:presLayoutVars>
          <dgm:bulletEnabled val="1"/>
        </dgm:presLayoutVars>
      </dgm:prSet>
      <dgm:spPr/>
    </dgm:pt>
    <dgm:pt modelId="{4ED43AA1-CCA6-4246-B3F7-26253BFC8C1E}" type="pres">
      <dgm:prSet presAssocID="{2758674F-D8A0-43E4-9D88-0939CDD32F20}" presName="sibTrans" presStyleCnt="0"/>
      <dgm:spPr/>
    </dgm:pt>
    <dgm:pt modelId="{47087E60-FB84-4E04-8D83-90BA259DADE5}" type="pres">
      <dgm:prSet presAssocID="{D0F9430F-7727-4C63-8F0A-99CFBC9E79C7}" presName="textNode" presStyleLbl="node1" presStyleIdx="2" presStyleCnt="5">
        <dgm:presLayoutVars>
          <dgm:bulletEnabled val="1"/>
        </dgm:presLayoutVars>
      </dgm:prSet>
      <dgm:spPr/>
    </dgm:pt>
    <dgm:pt modelId="{CF6DE912-A425-429C-BFA3-136324F14010}" type="pres">
      <dgm:prSet presAssocID="{92166E9D-C63C-4C48-9A6B-593E240DE645}" presName="sibTrans" presStyleCnt="0"/>
      <dgm:spPr/>
    </dgm:pt>
    <dgm:pt modelId="{CF750705-4286-4ACD-81D8-4AEE53AA97F6}" type="pres">
      <dgm:prSet presAssocID="{C398B318-4CC6-4B37-A11E-9C64ADA768EA}" presName="textNode" presStyleLbl="node1" presStyleIdx="3" presStyleCnt="5">
        <dgm:presLayoutVars>
          <dgm:bulletEnabled val="1"/>
        </dgm:presLayoutVars>
      </dgm:prSet>
      <dgm:spPr/>
    </dgm:pt>
    <dgm:pt modelId="{8601B6F5-F691-448D-A4C0-C6375E45093B}" type="pres">
      <dgm:prSet presAssocID="{8AD9997A-36BA-4956-B0AB-1C136E099F54}" presName="sibTrans" presStyleCnt="0"/>
      <dgm:spPr/>
    </dgm:pt>
    <dgm:pt modelId="{E825D998-D153-488F-84FF-8687DEBFB2C4}" type="pres">
      <dgm:prSet presAssocID="{62AAC695-B7AA-4671-BF19-545DC2BF55DA}" presName="textNode" presStyleLbl="node1" presStyleIdx="4" presStyleCnt="5">
        <dgm:presLayoutVars>
          <dgm:bulletEnabled val="1"/>
        </dgm:presLayoutVars>
      </dgm:prSet>
      <dgm:spPr/>
    </dgm:pt>
  </dgm:ptLst>
  <dgm:cxnLst>
    <dgm:cxn modelId="{8C56F01A-99D2-4D4A-BD06-5292AC51CD17}" srcId="{D2890DA9-744C-42FC-AF65-333EB72D2F1E}" destId="{D0F9430F-7727-4C63-8F0A-99CFBC9E79C7}" srcOrd="2" destOrd="0" parTransId="{70169C10-D511-4B5F-9905-A1D2BE62A6C5}" sibTransId="{92166E9D-C63C-4C48-9A6B-593E240DE645}"/>
    <dgm:cxn modelId="{DD393738-BE90-4B1B-BD95-B1837B7D339D}" type="presOf" srcId="{D2890DA9-744C-42FC-AF65-333EB72D2F1E}" destId="{7413B2B5-B590-4825-BD6F-3E83A35E438A}" srcOrd="0" destOrd="0" presId="urn:microsoft.com/office/officeart/2005/8/layout/hProcess9"/>
    <dgm:cxn modelId="{3F72AC68-F010-45BC-BFF0-CFCAD09AA9C6}" type="presOf" srcId="{C398B318-4CC6-4B37-A11E-9C64ADA768EA}" destId="{CF750705-4286-4ACD-81D8-4AEE53AA97F6}" srcOrd="0" destOrd="0" presId="urn:microsoft.com/office/officeart/2005/8/layout/hProcess9"/>
    <dgm:cxn modelId="{149EAC4E-559F-4934-857F-359A92037B0E}" srcId="{D2890DA9-744C-42FC-AF65-333EB72D2F1E}" destId="{4B51FD37-CB1B-4EDA-9601-260654DA4A56}" srcOrd="0" destOrd="0" parTransId="{BD139985-59D7-4EBC-9BB0-9BCDC7F59533}" sibTransId="{EFF23F7B-E41D-4B09-8ED6-7F5A8F936C21}"/>
    <dgm:cxn modelId="{132BF271-2E47-4357-BFB4-8F8EF00FABFC}" type="presOf" srcId="{0046D931-BCBB-49C3-B13B-CB8817E07F1C}" destId="{C474BFE7-DF18-41D8-895B-0B4DF9AF94ED}" srcOrd="0" destOrd="0" presId="urn:microsoft.com/office/officeart/2005/8/layout/hProcess9"/>
    <dgm:cxn modelId="{3EF22C74-DE3D-461D-B5FB-A41BEC3E5FFE}" type="presOf" srcId="{62AAC695-B7AA-4671-BF19-545DC2BF55DA}" destId="{E825D998-D153-488F-84FF-8687DEBFB2C4}" srcOrd="0" destOrd="0" presId="urn:microsoft.com/office/officeart/2005/8/layout/hProcess9"/>
    <dgm:cxn modelId="{4DF6938B-EEFC-483D-9360-6BA8068BA251}" type="presOf" srcId="{4B51FD37-CB1B-4EDA-9601-260654DA4A56}" destId="{3014AF46-C443-473E-B8F2-7C915DD2CA56}" srcOrd="0" destOrd="0" presId="urn:microsoft.com/office/officeart/2005/8/layout/hProcess9"/>
    <dgm:cxn modelId="{884E4DA1-24B7-4C93-AA9B-54D695C094B9}" srcId="{D2890DA9-744C-42FC-AF65-333EB72D2F1E}" destId="{62AAC695-B7AA-4671-BF19-545DC2BF55DA}" srcOrd="4" destOrd="0" parTransId="{D4A15D2B-92BF-4FB4-AD19-1B23007C914F}" sibTransId="{D4152F4F-9293-4BFD-A019-63E9DFF95688}"/>
    <dgm:cxn modelId="{FD6C56B4-1F58-4BC0-B5EC-EB4EDDECCCB2}" srcId="{D2890DA9-744C-42FC-AF65-333EB72D2F1E}" destId="{C398B318-4CC6-4B37-A11E-9C64ADA768EA}" srcOrd="3" destOrd="0" parTransId="{DCC69326-18F8-4EB2-B947-A34F7323A582}" sibTransId="{8AD9997A-36BA-4956-B0AB-1C136E099F54}"/>
    <dgm:cxn modelId="{2DA1FCCE-A521-461C-913A-800880244A99}" srcId="{D2890DA9-744C-42FC-AF65-333EB72D2F1E}" destId="{0046D931-BCBB-49C3-B13B-CB8817E07F1C}" srcOrd="1" destOrd="0" parTransId="{BB58D63F-00E5-4FA6-9EFC-CB3D956B0E11}" sibTransId="{2758674F-D8A0-43E4-9D88-0939CDD32F20}"/>
    <dgm:cxn modelId="{58FEB0F3-9550-40F2-B2D0-10E6B09A45C9}" type="presOf" srcId="{D0F9430F-7727-4C63-8F0A-99CFBC9E79C7}" destId="{47087E60-FB84-4E04-8D83-90BA259DADE5}" srcOrd="0" destOrd="0" presId="urn:microsoft.com/office/officeart/2005/8/layout/hProcess9"/>
    <dgm:cxn modelId="{E33B81E1-81D7-4217-9838-27778E3F453E}" type="presParOf" srcId="{7413B2B5-B590-4825-BD6F-3E83A35E438A}" destId="{AE96667B-B941-411D-BFE0-41FE7016E538}" srcOrd="0" destOrd="0" presId="urn:microsoft.com/office/officeart/2005/8/layout/hProcess9"/>
    <dgm:cxn modelId="{28518033-EF15-43CE-9D8C-2AE4C3E16C11}" type="presParOf" srcId="{7413B2B5-B590-4825-BD6F-3E83A35E438A}" destId="{FE6A1958-ED0F-49D8-94CB-34CBD3C80B42}" srcOrd="1" destOrd="0" presId="urn:microsoft.com/office/officeart/2005/8/layout/hProcess9"/>
    <dgm:cxn modelId="{6C646487-F2A5-4A3B-9306-21CC684A070E}" type="presParOf" srcId="{FE6A1958-ED0F-49D8-94CB-34CBD3C80B42}" destId="{3014AF46-C443-473E-B8F2-7C915DD2CA56}" srcOrd="0" destOrd="0" presId="urn:microsoft.com/office/officeart/2005/8/layout/hProcess9"/>
    <dgm:cxn modelId="{572BEB08-5CFE-4075-B2EA-67EDABC82E83}" type="presParOf" srcId="{FE6A1958-ED0F-49D8-94CB-34CBD3C80B42}" destId="{7161D77C-9E84-4B9F-A3D4-1DAD1E681182}" srcOrd="1" destOrd="0" presId="urn:microsoft.com/office/officeart/2005/8/layout/hProcess9"/>
    <dgm:cxn modelId="{395BB0E4-85CD-4228-8A44-FBC384E037D2}" type="presParOf" srcId="{FE6A1958-ED0F-49D8-94CB-34CBD3C80B42}" destId="{C474BFE7-DF18-41D8-895B-0B4DF9AF94ED}" srcOrd="2" destOrd="0" presId="urn:microsoft.com/office/officeart/2005/8/layout/hProcess9"/>
    <dgm:cxn modelId="{00F373C6-5E7A-4554-929D-A63D847FED45}" type="presParOf" srcId="{FE6A1958-ED0F-49D8-94CB-34CBD3C80B42}" destId="{4ED43AA1-CCA6-4246-B3F7-26253BFC8C1E}" srcOrd="3" destOrd="0" presId="urn:microsoft.com/office/officeart/2005/8/layout/hProcess9"/>
    <dgm:cxn modelId="{1A11AF1C-DD23-4239-9060-2D8D30663E2E}" type="presParOf" srcId="{FE6A1958-ED0F-49D8-94CB-34CBD3C80B42}" destId="{47087E60-FB84-4E04-8D83-90BA259DADE5}" srcOrd="4" destOrd="0" presId="urn:microsoft.com/office/officeart/2005/8/layout/hProcess9"/>
    <dgm:cxn modelId="{D7715A91-B479-4C81-B0CE-02049E41DB30}" type="presParOf" srcId="{FE6A1958-ED0F-49D8-94CB-34CBD3C80B42}" destId="{CF6DE912-A425-429C-BFA3-136324F14010}" srcOrd="5" destOrd="0" presId="urn:microsoft.com/office/officeart/2005/8/layout/hProcess9"/>
    <dgm:cxn modelId="{E0FD0BBB-2FC5-4EF6-B2C0-8B1494A8E686}" type="presParOf" srcId="{FE6A1958-ED0F-49D8-94CB-34CBD3C80B42}" destId="{CF750705-4286-4ACD-81D8-4AEE53AA97F6}" srcOrd="6" destOrd="0" presId="urn:microsoft.com/office/officeart/2005/8/layout/hProcess9"/>
    <dgm:cxn modelId="{47DC5567-D850-4507-99DF-CAA8E1C95AA5}" type="presParOf" srcId="{FE6A1958-ED0F-49D8-94CB-34CBD3C80B42}" destId="{8601B6F5-F691-448D-A4C0-C6375E45093B}" srcOrd="7" destOrd="0" presId="urn:microsoft.com/office/officeart/2005/8/layout/hProcess9"/>
    <dgm:cxn modelId="{BF4F4F8F-649A-4605-B472-19A049D39FDE}" type="presParOf" srcId="{FE6A1958-ED0F-49D8-94CB-34CBD3C80B42}" destId="{E825D998-D153-488F-84FF-8687DEBFB2C4}" srcOrd="8"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E96667B-B941-411D-BFE0-41FE7016E538}">
      <dsp:nvSpPr>
        <dsp:cNvPr id="0" name=""/>
        <dsp:cNvSpPr/>
      </dsp:nvSpPr>
      <dsp:spPr>
        <a:xfrm>
          <a:off x="465058" y="0"/>
          <a:ext cx="5270658" cy="2743200"/>
        </a:xfrm>
        <a:prstGeom prst="rightArrow">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3014AF46-C443-473E-B8F2-7C915DD2CA56}">
      <dsp:nvSpPr>
        <dsp:cNvPr id="0" name=""/>
        <dsp:cNvSpPr/>
      </dsp:nvSpPr>
      <dsp:spPr>
        <a:xfrm>
          <a:off x="1816" y="822960"/>
          <a:ext cx="1093613" cy="109728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kern="1200"/>
            <a:t>Phase 1: Set Aims</a:t>
          </a:r>
        </a:p>
      </dsp:txBody>
      <dsp:txXfrm>
        <a:off x="55202" y="876346"/>
        <a:ext cx="986841" cy="990508"/>
      </dsp:txXfrm>
    </dsp:sp>
    <dsp:sp modelId="{C474BFE7-DF18-41D8-895B-0B4DF9AF94ED}">
      <dsp:nvSpPr>
        <dsp:cNvPr id="0" name=""/>
        <dsp:cNvSpPr/>
      </dsp:nvSpPr>
      <dsp:spPr>
        <a:xfrm>
          <a:off x="1277698" y="822960"/>
          <a:ext cx="1093613" cy="109728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kern="1200"/>
            <a:t>Phase 2: Use Data to Drive Care</a:t>
          </a:r>
        </a:p>
      </dsp:txBody>
      <dsp:txXfrm>
        <a:off x="1331084" y="876346"/>
        <a:ext cx="986841" cy="990508"/>
      </dsp:txXfrm>
    </dsp:sp>
    <dsp:sp modelId="{47087E60-FB84-4E04-8D83-90BA259DADE5}">
      <dsp:nvSpPr>
        <dsp:cNvPr id="0" name=""/>
        <dsp:cNvSpPr/>
      </dsp:nvSpPr>
      <dsp:spPr>
        <a:xfrm>
          <a:off x="2553580" y="822960"/>
          <a:ext cx="1093613" cy="109728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kern="1200"/>
            <a:t>Phase 3: Achieve Progress on Aims</a:t>
          </a:r>
        </a:p>
      </dsp:txBody>
      <dsp:txXfrm>
        <a:off x="2606966" y="876346"/>
        <a:ext cx="986841" cy="990508"/>
      </dsp:txXfrm>
    </dsp:sp>
    <dsp:sp modelId="{CF750705-4286-4ACD-81D8-4AEE53AA97F6}">
      <dsp:nvSpPr>
        <dsp:cNvPr id="0" name=""/>
        <dsp:cNvSpPr/>
      </dsp:nvSpPr>
      <dsp:spPr>
        <a:xfrm>
          <a:off x="3829462" y="822960"/>
          <a:ext cx="1093613" cy="109728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kern="1200"/>
            <a:t>Phase 4: Benchmark Status</a:t>
          </a:r>
        </a:p>
      </dsp:txBody>
      <dsp:txXfrm>
        <a:off x="3882848" y="876346"/>
        <a:ext cx="986841" cy="990508"/>
      </dsp:txXfrm>
    </dsp:sp>
    <dsp:sp modelId="{E825D998-D153-488F-84FF-8687DEBFB2C4}">
      <dsp:nvSpPr>
        <dsp:cNvPr id="0" name=""/>
        <dsp:cNvSpPr/>
      </dsp:nvSpPr>
      <dsp:spPr>
        <a:xfrm>
          <a:off x="5105345" y="822960"/>
          <a:ext cx="1093613" cy="109728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US" sz="1100" kern="1200"/>
            <a:t>Phase 5: Thrive as a Business Through Pay-for-Value Approaches</a:t>
          </a:r>
        </a:p>
      </dsp:txBody>
      <dsp:txXfrm>
        <a:off x="5158731" y="876346"/>
        <a:ext cx="986841" cy="990508"/>
      </dsp:txXfrm>
    </dsp:sp>
  </dsp:spTree>
</dsp:drawing>
</file>

<file path=xl/diagrams/layout1.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257175</xdr:colOff>
      <xdr:row>4</xdr:row>
      <xdr:rowOff>9525</xdr:rowOff>
    </xdr:from>
    <xdr:to>
      <xdr:col>10</xdr:col>
      <xdr:colOff>361950</xdr:colOff>
      <xdr:row>18</xdr:row>
      <xdr:rowOff>85725</xdr:rowOff>
    </xdr:to>
    <xdr:graphicFrame macro="">
      <xdr:nvGraphicFramePr>
        <xdr:cNvPr id="3" name="Diagram 2">
          <a:extLst>
            <a:ext uri="{FF2B5EF4-FFF2-40B4-BE49-F238E27FC236}">
              <a16:creationId xmlns:a16="http://schemas.microsoft.com/office/drawing/2014/main" id="{2BB3A87A-E990-46EB-A42A-88B18A98518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2736-4A3B-4896-AF05-CEAD2E59AA90}">
  <sheetPr>
    <tabColor theme="0" tint="-0.499984740745262"/>
  </sheetPr>
  <dimension ref="A1:L29"/>
  <sheetViews>
    <sheetView tabSelected="1" topLeftCell="A24" workbookViewId="0">
      <selection activeCell="O24" sqref="O24"/>
    </sheetView>
  </sheetViews>
  <sheetFormatPr defaultRowHeight="15" x14ac:dyDescent="0.25"/>
  <sheetData>
    <row r="1" spans="1:12" ht="23.25" x14ac:dyDescent="0.35">
      <c r="A1" s="104" t="s">
        <v>201</v>
      </c>
      <c r="B1" s="104"/>
      <c r="C1" s="104"/>
      <c r="D1" s="104"/>
      <c r="E1" s="104"/>
      <c r="F1" s="104"/>
      <c r="G1" s="104"/>
    </row>
    <row r="3" spans="1:12" ht="45.75" customHeight="1" x14ac:dyDescent="0.25">
      <c r="A3" s="102" t="s">
        <v>202</v>
      </c>
      <c r="B3" s="102"/>
      <c r="C3" s="102"/>
      <c r="D3" s="102"/>
      <c r="E3" s="102"/>
      <c r="F3" s="102"/>
      <c r="G3" s="102"/>
      <c r="H3" s="102"/>
      <c r="I3" s="102"/>
      <c r="J3" s="102"/>
      <c r="K3" s="102"/>
      <c r="L3" s="102"/>
    </row>
    <row r="20" spans="1:12" ht="60" customHeight="1" x14ac:dyDescent="0.25">
      <c r="A20" s="102" t="s">
        <v>203</v>
      </c>
      <c r="B20" s="102"/>
      <c r="C20" s="102"/>
      <c r="D20" s="102"/>
      <c r="E20" s="102"/>
      <c r="F20" s="102"/>
      <c r="G20" s="102"/>
      <c r="H20" s="102"/>
      <c r="I20" s="102"/>
      <c r="J20" s="102"/>
      <c r="K20" s="102"/>
      <c r="L20" s="102"/>
    </row>
    <row r="21" spans="1:12" ht="14.25" customHeight="1" x14ac:dyDescent="0.25">
      <c r="A21" s="105"/>
      <c r="B21" s="105"/>
      <c r="C21" s="105"/>
      <c r="D21" s="105"/>
      <c r="E21" s="105"/>
      <c r="F21" s="105"/>
      <c r="G21" s="105"/>
      <c r="H21" s="105"/>
      <c r="I21" s="105"/>
      <c r="J21" s="105"/>
      <c r="K21" s="105"/>
      <c r="L21" s="105"/>
    </row>
    <row r="22" spans="1:12" ht="21" x14ac:dyDescent="0.35">
      <c r="A22" s="103" t="s">
        <v>204</v>
      </c>
    </row>
    <row r="23" spans="1:12" ht="90" customHeight="1" x14ac:dyDescent="0.25">
      <c r="A23" s="102" t="s">
        <v>221</v>
      </c>
      <c r="B23" s="102"/>
      <c r="C23" s="102"/>
      <c r="D23" s="102"/>
      <c r="E23" s="102"/>
      <c r="F23" s="102"/>
      <c r="G23" s="102"/>
      <c r="H23" s="102"/>
      <c r="I23" s="102"/>
      <c r="J23" s="102"/>
      <c r="K23" s="102"/>
      <c r="L23" s="102"/>
    </row>
    <row r="25" spans="1:12" ht="21" x14ac:dyDescent="0.35">
      <c r="A25" s="103" t="s">
        <v>205</v>
      </c>
    </row>
    <row r="26" spans="1:12" ht="31.5" customHeight="1" x14ac:dyDescent="0.25">
      <c r="A26" s="106" t="s">
        <v>206</v>
      </c>
      <c r="B26" s="106"/>
      <c r="C26" s="106"/>
      <c r="D26" s="106"/>
      <c r="E26" s="106"/>
      <c r="F26" s="106"/>
      <c r="G26" s="106"/>
      <c r="H26" s="106"/>
      <c r="I26" s="106"/>
      <c r="J26" s="106"/>
      <c r="K26" s="106"/>
      <c r="L26" s="106"/>
    </row>
    <row r="27" spans="1:12" ht="153.75" customHeight="1" x14ac:dyDescent="0.25">
      <c r="A27" s="108" t="s">
        <v>208</v>
      </c>
      <c r="B27" s="107"/>
      <c r="C27" s="107"/>
      <c r="D27" s="107"/>
      <c r="E27" s="107"/>
      <c r="F27" s="107"/>
      <c r="G27" s="107"/>
      <c r="H27" s="107"/>
      <c r="I27" s="107"/>
      <c r="J27" s="107"/>
      <c r="K27" s="107"/>
      <c r="L27" s="107"/>
    </row>
    <row r="28" spans="1:12" ht="78" customHeight="1" x14ac:dyDescent="0.25">
      <c r="A28" s="108" t="s">
        <v>207</v>
      </c>
      <c r="B28" s="107"/>
      <c r="C28" s="107"/>
      <c r="D28" s="107"/>
      <c r="E28" s="107"/>
      <c r="F28" s="107"/>
      <c r="G28" s="107"/>
      <c r="H28" s="107"/>
      <c r="I28" s="107"/>
      <c r="J28" s="107"/>
      <c r="K28" s="107"/>
      <c r="L28" s="107"/>
    </row>
    <row r="29" spans="1:12" ht="138" customHeight="1" x14ac:dyDescent="0.25">
      <c r="A29" s="108" t="s">
        <v>209</v>
      </c>
      <c r="B29" s="107"/>
      <c r="C29" s="107"/>
      <c r="D29" s="107"/>
      <c r="E29" s="107"/>
      <c r="F29" s="107"/>
      <c r="G29" s="107"/>
      <c r="H29" s="107"/>
      <c r="I29" s="107"/>
      <c r="J29" s="107"/>
      <c r="K29" s="107"/>
      <c r="L29" s="107"/>
    </row>
  </sheetData>
  <mergeCells count="7">
    <mergeCell ref="A28:L28"/>
    <mergeCell ref="A29:L29"/>
    <mergeCell ref="A3:L3"/>
    <mergeCell ref="A20:L20"/>
    <mergeCell ref="A23:L23"/>
    <mergeCell ref="A26:L26"/>
    <mergeCell ref="A27:L2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P39"/>
  <sheetViews>
    <sheetView zoomScale="60" zoomScaleNormal="60" zoomScalePageLayoutView="70" workbookViewId="0">
      <pane ySplit="1" topLeftCell="A2" activePane="bottomLeft" state="frozen"/>
      <selection pane="bottomLeft" activeCell="F36" sqref="F36"/>
    </sheetView>
  </sheetViews>
  <sheetFormatPr defaultColWidth="8.85546875" defaultRowHeight="18.75" x14ac:dyDescent="0.3"/>
  <cols>
    <col min="1" max="1" width="10.5703125" style="1" customWidth="1"/>
    <col min="2" max="2" width="11.85546875" style="1" customWidth="1"/>
    <col min="3" max="3" width="67.140625" style="2" customWidth="1"/>
    <col min="4" max="4" width="54.42578125" style="2" customWidth="1"/>
    <col min="5" max="5" width="52.5703125" style="2" customWidth="1"/>
    <col min="6" max="6" width="56.42578125" style="2" customWidth="1"/>
    <col min="7" max="7" width="51.85546875" style="2" customWidth="1"/>
    <col min="8" max="8" width="10.42578125" customWidth="1"/>
    <col min="9" max="9" width="54.85546875" style="69" customWidth="1"/>
    <col min="10" max="16" width="8.85546875" style="69"/>
  </cols>
  <sheetData>
    <row r="1" spans="1:16" ht="84.75" thickBot="1" x14ac:dyDescent="0.3">
      <c r="A1" s="72"/>
      <c r="B1" s="73" t="s">
        <v>218</v>
      </c>
      <c r="C1" s="74" t="s">
        <v>220</v>
      </c>
      <c r="D1" s="74">
        <v>0</v>
      </c>
      <c r="E1" s="74">
        <v>1</v>
      </c>
      <c r="F1" s="75">
        <v>2</v>
      </c>
      <c r="G1" s="76">
        <v>3</v>
      </c>
      <c r="H1" s="40" t="s">
        <v>115</v>
      </c>
      <c r="I1" s="71" t="s">
        <v>178</v>
      </c>
    </row>
    <row r="2" spans="1:16" ht="21.75" thickBot="1" x14ac:dyDescent="0.3">
      <c r="A2" s="94" t="s">
        <v>211</v>
      </c>
      <c r="B2" s="95"/>
      <c r="C2" s="95"/>
      <c r="D2" s="95"/>
      <c r="E2" s="95"/>
      <c r="F2" s="95"/>
      <c r="G2" s="95"/>
      <c r="H2" s="41"/>
    </row>
    <row r="3" spans="1:16" ht="147" customHeight="1" thickBot="1" x14ac:dyDescent="0.3">
      <c r="A3" s="77">
        <v>1</v>
      </c>
      <c r="B3" s="77" t="s">
        <v>97</v>
      </c>
      <c r="C3" s="78" t="s">
        <v>212</v>
      </c>
      <c r="D3" s="79" t="s">
        <v>213</v>
      </c>
      <c r="E3" s="80" t="s">
        <v>179</v>
      </c>
      <c r="F3" s="81" t="s">
        <v>214</v>
      </c>
      <c r="G3" s="82" t="s">
        <v>215</v>
      </c>
      <c r="H3" s="67"/>
    </row>
    <row r="4" spans="1:16" ht="215.25" customHeight="1" thickBot="1" x14ac:dyDescent="0.3">
      <c r="A4" s="83">
        <v>2</v>
      </c>
      <c r="B4" s="83" t="s">
        <v>96</v>
      </c>
      <c r="C4" s="78" t="s">
        <v>217</v>
      </c>
      <c r="D4" s="78" t="s">
        <v>180</v>
      </c>
      <c r="E4" s="78" t="s">
        <v>181</v>
      </c>
      <c r="F4" s="78" t="s">
        <v>216</v>
      </c>
      <c r="G4" s="82" t="s">
        <v>182</v>
      </c>
      <c r="H4" s="67"/>
    </row>
    <row r="5" spans="1:16" ht="113.25" customHeight="1" thickBot="1" x14ac:dyDescent="0.3">
      <c r="A5" s="83">
        <v>3</v>
      </c>
      <c r="B5" s="84" t="s">
        <v>97</v>
      </c>
      <c r="C5" s="85" t="s">
        <v>197</v>
      </c>
      <c r="D5" s="85" t="s">
        <v>6</v>
      </c>
      <c r="E5" s="85" t="s">
        <v>219</v>
      </c>
      <c r="F5" s="85" t="s">
        <v>7</v>
      </c>
      <c r="G5" s="86" t="s">
        <v>8</v>
      </c>
      <c r="H5" s="67"/>
    </row>
    <row r="6" spans="1:16" ht="21.75" thickBot="1" x14ac:dyDescent="0.3">
      <c r="A6" s="94" t="s">
        <v>119</v>
      </c>
      <c r="B6" s="95"/>
      <c r="C6" s="95"/>
      <c r="D6" s="95"/>
      <c r="E6" s="95"/>
      <c r="F6" s="95"/>
      <c r="G6" s="95"/>
      <c r="H6" s="41"/>
    </row>
    <row r="7" spans="1:16" ht="150" customHeight="1" thickBot="1" x14ac:dyDescent="0.3">
      <c r="A7" s="87">
        <v>4</v>
      </c>
      <c r="B7" s="87" t="s">
        <v>98</v>
      </c>
      <c r="C7" s="88" t="s">
        <v>222</v>
      </c>
      <c r="D7" s="88" t="s">
        <v>226</v>
      </c>
      <c r="E7" s="121" t="s">
        <v>225</v>
      </c>
      <c r="F7" s="88" t="s">
        <v>224</v>
      </c>
      <c r="G7" s="89" t="s">
        <v>223</v>
      </c>
      <c r="H7" s="67"/>
    </row>
    <row r="8" spans="1:16" ht="128.25" customHeight="1" thickBot="1" x14ac:dyDescent="0.3">
      <c r="A8" s="87">
        <v>5</v>
      </c>
      <c r="B8" s="87" t="s">
        <v>99</v>
      </c>
      <c r="C8" s="88" t="s">
        <v>227</v>
      </c>
      <c r="D8" s="88" t="s">
        <v>11</v>
      </c>
      <c r="E8" s="88" t="s">
        <v>12</v>
      </c>
      <c r="F8" s="118" t="s">
        <v>13</v>
      </c>
      <c r="G8" s="89" t="s">
        <v>14</v>
      </c>
      <c r="H8" s="67"/>
    </row>
    <row r="9" spans="1:16" s="2" customFormat="1" ht="21.75" thickBot="1" x14ac:dyDescent="0.35">
      <c r="A9" s="94" t="s">
        <v>120</v>
      </c>
      <c r="B9" s="95"/>
      <c r="C9" s="95"/>
      <c r="D9" s="95"/>
      <c r="E9" s="95"/>
      <c r="F9" s="95"/>
      <c r="G9" s="95"/>
      <c r="H9" s="41"/>
      <c r="I9" s="70"/>
      <c r="J9" s="70"/>
      <c r="K9" s="70"/>
      <c r="L9" s="70"/>
      <c r="M9" s="70"/>
      <c r="N9" s="70"/>
      <c r="O9" s="70"/>
      <c r="P9" s="70"/>
    </row>
    <row r="10" spans="1:16" ht="309.75" customHeight="1" thickBot="1" x14ac:dyDescent="0.3">
      <c r="A10" s="87">
        <v>6</v>
      </c>
      <c r="B10" s="87" t="s">
        <v>100</v>
      </c>
      <c r="C10" s="78" t="s">
        <v>230</v>
      </c>
      <c r="D10" s="88" t="s">
        <v>183</v>
      </c>
      <c r="E10" s="88" t="s">
        <v>228</v>
      </c>
      <c r="F10" s="88" t="s">
        <v>16</v>
      </c>
      <c r="G10" s="118" t="s">
        <v>229</v>
      </c>
      <c r="H10" s="67"/>
    </row>
    <row r="11" spans="1:16" s="2" customFormat="1" ht="23.25" customHeight="1" thickBot="1" x14ac:dyDescent="0.35">
      <c r="A11" s="94" t="s">
        <v>121</v>
      </c>
      <c r="B11" s="95"/>
      <c r="C11" s="95"/>
      <c r="D11" s="95"/>
      <c r="E11" s="95"/>
      <c r="F11" s="95"/>
      <c r="G11" s="95"/>
      <c r="H11" s="41"/>
      <c r="I11" s="70"/>
      <c r="J11" s="70"/>
      <c r="K11" s="70"/>
      <c r="L11" s="70"/>
      <c r="M11" s="70"/>
      <c r="N11" s="70"/>
      <c r="O11" s="70"/>
      <c r="P11" s="70"/>
    </row>
    <row r="12" spans="1:16" ht="189.95" customHeight="1" thickBot="1" x14ac:dyDescent="0.3">
      <c r="A12" s="87">
        <v>7</v>
      </c>
      <c r="B12" s="87" t="s">
        <v>101</v>
      </c>
      <c r="C12" s="88" t="s">
        <v>231</v>
      </c>
      <c r="D12" s="88" t="s">
        <v>17</v>
      </c>
      <c r="E12" s="121" t="s">
        <v>233</v>
      </c>
      <c r="F12" s="88" t="s">
        <v>18</v>
      </c>
      <c r="G12" s="89" t="s">
        <v>232</v>
      </c>
      <c r="H12" s="67"/>
    </row>
    <row r="13" spans="1:16" ht="21.75" thickBot="1" x14ac:dyDescent="0.3">
      <c r="A13" s="94" t="s">
        <v>122</v>
      </c>
      <c r="B13" s="95"/>
      <c r="C13" s="95"/>
      <c r="D13" s="95"/>
      <c r="E13" s="95"/>
      <c r="F13" s="95"/>
      <c r="G13" s="95"/>
      <c r="H13" s="41"/>
    </row>
    <row r="14" spans="1:16" ht="135.75" customHeight="1" thickBot="1" x14ac:dyDescent="0.3">
      <c r="A14" s="87">
        <v>8</v>
      </c>
      <c r="B14" s="87" t="s">
        <v>102</v>
      </c>
      <c r="C14" s="88" t="s">
        <v>184</v>
      </c>
      <c r="D14" s="88" t="s">
        <v>50</v>
      </c>
      <c r="E14" s="88" t="s">
        <v>49</v>
      </c>
      <c r="F14" s="121" t="s">
        <v>19</v>
      </c>
      <c r="G14" s="89" t="s">
        <v>20</v>
      </c>
      <c r="H14" s="67"/>
    </row>
    <row r="15" spans="1:16" ht="21.75" thickBot="1" x14ac:dyDescent="0.3">
      <c r="A15" s="94" t="s">
        <v>123</v>
      </c>
      <c r="B15" s="95"/>
      <c r="C15" s="95"/>
      <c r="D15" s="95"/>
      <c r="E15" s="95"/>
      <c r="F15" s="95"/>
      <c r="G15" s="95"/>
      <c r="H15" s="41"/>
    </row>
    <row r="16" spans="1:16" ht="168" customHeight="1" thickBot="1" x14ac:dyDescent="0.3">
      <c r="A16" s="83">
        <v>9</v>
      </c>
      <c r="B16" s="83" t="s">
        <v>103</v>
      </c>
      <c r="C16" s="78" t="s">
        <v>234</v>
      </c>
      <c r="D16" s="85" t="s">
        <v>235</v>
      </c>
      <c r="E16" s="85" t="s">
        <v>236</v>
      </c>
      <c r="F16" s="119" t="s">
        <v>237</v>
      </c>
      <c r="G16" s="86" t="s">
        <v>40</v>
      </c>
      <c r="H16" s="67"/>
    </row>
    <row r="17" spans="1:8" ht="130.5" customHeight="1" thickBot="1" x14ac:dyDescent="0.3">
      <c r="A17" s="87">
        <v>10</v>
      </c>
      <c r="B17" s="87"/>
      <c r="C17" s="78" t="s">
        <v>238</v>
      </c>
      <c r="D17" s="85" t="s">
        <v>41</v>
      </c>
      <c r="E17" s="85" t="s">
        <v>43</v>
      </c>
      <c r="F17" s="122" t="s">
        <v>239</v>
      </c>
      <c r="G17" s="119" t="s">
        <v>240</v>
      </c>
      <c r="H17" s="67"/>
    </row>
    <row r="18" spans="1:8" ht="21.75" thickBot="1" x14ac:dyDescent="0.3">
      <c r="A18" s="94" t="s">
        <v>124</v>
      </c>
      <c r="B18" s="95"/>
      <c r="C18" s="95"/>
      <c r="D18" s="95"/>
      <c r="E18" s="95"/>
      <c r="F18" s="95"/>
      <c r="G18" s="95"/>
      <c r="H18" s="41"/>
    </row>
    <row r="19" spans="1:8" ht="130.5" customHeight="1" thickBot="1" x14ac:dyDescent="0.3">
      <c r="A19" s="87">
        <v>11</v>
      </c>
      <c r="B19" s="87" t="s">
        <v>104</v>
      </c>
      <c r="C19" s="78" t="s">
        <v>241</v>
      </c>
      <c r="D19" s="85" t="s">
        <v>44</v>
      </c>
      <c r="E19" s="85" t="s">
        <v>242</v>
      </c>
      <c r="F19" s="119" t="s">
        <v>243</v>
      </c>
      <c r="G19" s="86" t="s">
        <v>46</v>
      </c>
      <c r="H19" s="67"/>
    </row>
    <row r="20" spans="1:8" ht="21.75" thickBot="1" x14ac:dyDescent="0.3">
      <c r="A20" s="94" t="s">
        <v>125</v>
      </c>
      <c r="B20" s="95"/>
      <c r="C20" s="95"/>
      <c r="D20" s="95"/>
      <c r="E20" s="95"/>
      <c r="F20" s="95"/>
      <c r="G20" s="95"/>
      <c r="H20" s="41"/>
    </row>
    <row r="21" spans="1:8" ht="130.5" customHeight="1" thickBot="1" x14ac:dyDescent="0.3">
      <c r="A21" s="87">
        <v>12</v>
      </c>
      <c r="B21" s="87" t="s">
        <v>105</v>
      </c>
      <c r="C21" s="88" t="s">
        <v>185</v>
      </c>
      <c r="D21" s="88" t="s">
        <v>244</v>
      </c>
      <c r="E21" s="90" t="s">
        <v>93</v>
      </c>
      <c r="F21" s="90" t="s">
        <v>94</v>
      </c>
      <c r="G21" s="118" t="s">
        <v>245</v>
      </c>
      <c r="H21" s="67"/>
    </row>
    <row r="22" spans="1:8" ht="21.75" thickBot="1" x14ac:dyDescent="0.3">
      <c r="A22" s="94" t="s">
        <v>126</v>
      </c>
      <c r="B22" s="95"/>
      <c r="C22" s="95"/>
      <c r="D22" s="95"/>
      <c r="E22" s="95"/>
      <c r="F22" s="95"/>
      <c r="G22" s="95"/>
      <c r="H22" s="41"/>
    </row>
    <row r="23" spans="1:8" ht="138" customHeight="1" thickBot="1" x14ac:dyDescent="0.3">
      <c r="A23" s="91">
        <v>13</v>
      </c>
      <c r="B23" s="91" t="s">
        <v>1</v>
      </c>
      <c r="C23" s="92" t="s">
        <v>246</v>
      </c>
      <c r="D23" s="93" t="s">
        <v>247</v>
      </c>
      <c r="E23" s="93" t="s">
        <v>248</v>
      </c>
      <c r="F23" s="93" t="s">
        <v>249</v>
      </c>
      <c r="G23" s="113" t="s">
        <v>250</v>
      </c>
      <c r="H23" s="67"/>
    </row>
    <row r="24" spans="1:8" ht="21.75" thickBot="1" x14ac:dyDescent="0.3">
      <c r="A24" s="94" t="s">
        <v>127</v>
      </c>
      <c r="B24" s="95"/>
      <c r="C24" s="95"/>
      <c r="D24" s="95"/>
      <c r="E24" s="95"/>
      <c r="F24" s="95"/>
      <c r="G24" s="95"/>
      <c r="H24" s="41"/>
    </row>
    <row r="25" spans="1:8" ht="114.75" customHeight="1" thickBot="1" x14ac:dyDescent="0.3">
      <c r="A25" s="87">
        <v>14</v>
      </c>
      <c r="B25" s="87" t="s">
        <v>106</v>
      </c>
      <c r="C25" s="88" t="s">
        <v>251</v>
      </c>
      <c r="D25" s="88" t="s">
        <v>22</v>
      </c>
      <c r="E25" s="88" t="s">
        <v>23</v>
      </c>
      <c r="F25" s="121" t="s">
        <v>252</v>
      </c>
      <c r="G25" s="89" t="s">
        <v>24</v>
      </c>
      <c r="H25" s="67"/>
    </row>
    <row r="26" spans="1:8" ht="141.75" customHeight="1" thickBot="1" x14ac:dyDescent="0.3">
      <c r="A26" s="87">
        <v>15</v>
      </c>
      <c r="B26" s="87" t="s">
        <v>107</v>
      </c>
      <c r="C26" s="88" t="s">
        <v>253</v>
      </c>
      <c r="D26" s="88" t="s">
        <v>26</v>
      </c>
      <c r="E26" s="88" t="s">
        <v>27</v>
      </c>
      <c r="F26" s="121" t="s">
        <v>254</v>
      </c>
      <c r="G26" s="118" t="s">
        <v>255</v>
      </c>
      <c r="H26" s="67"/>
    </row>
    <row r="27" spans="1:8" ht="21.75" thickBot="1" x14ac:dyDescent="0.3">
      <c r="A27" s="96" t="s">
        <v>128</v>
      </c>
      <c r="B27" s="97"/>
      <c r="C27" s="97"/>
      <c r="D27" s="97"/>
      <c r="E27" s="97"/>
      <c r="F27" s="97"/>
      <c r="G27" s="97"/>
      <c r="H27" s="41"/>
    </row>
    <row r="28" spans="1:8" ht="140.25" customHeight="1" thickBot="1" x14ac:dyDescent="0.3">
      <c r="A28" s="87">
        <v>16</v>
      </c>
      <c r="B28" s="87" t="s">
        <v>108</v>
      </c>
      <c r="C28" s="88" t="s">
        <v>259</v>
      </c>
      <c r="D28" s="88" t="s">
        <v>29</v>
      </c>
      <c r="E28" s="88" t="s">
        <v>256</v>
      </c>
      <c r="F28" s="88" t="s">
        <v>257</v>
      </c>
      <c r="G28" s="121" t="s">
        <v>258</v>
      </c>
      <c r="H28" s="67"/>
    </row>
    <row r="29" spans="1:8" ht="21.75" thickBot="1" x14ac:dyDescent="0.3">
      <c r="A29" s="94" t="s">
        <v>129</v>
      </c>
      <c r="B29" s="95"/>
      <c r="C29" s="95"/>
      <c r="D29" s="95"/>
      <c r="E29" s="95"/>
      <c r="F29" s="95"/>
      <c r="G29" s="95"/>
      <c r="H29" s="41"/>
    </row>
    <row r="30" spans="1:8" ht="132.75" customHeight="1" thickBot="1" x14ac:dyDescent="0.3">
      <c r="A30" s="83">
        <v>17</v>
      </c>
      <c r="B30" s="83" t="s">
        <v>109</v>
      </c>
      <c r="C30" s="78" t="s">
        <v>186</v>
      </c>
      <c r="D30" s="78" t="s">
        <v>30</v>
      </c>
      <c r="E30" s="78" t="s">
        <v>260</v>
      </c>
      <c r="F30" s="78" t="s">
        <v>31</v>
      </c>
      <c r="G30" s="82" t="s">
        <v>261</v>
      </c>
      <c r="H30" s="67"/>
    </row>
    <row r="31" spans="1:8" ht="21.75" thickBot="1" x14ac:dyDescent="0.3">
      <c r="A31" s="94" t="s">
        <v>130</v>
      </c>
      <c r="B31" s="95"/>
      <c r="C31" s="95"/>
      <c r="D31" s="95"/>
      <c r="E31" s="95"/>
      <c r="F31" s="95"/>
      <c r="G31" s="95"/>
      <c r="H31" s="41"/>
    </row>
    <row r="32" spans="1:8" ht="150" customHeight="1" thickBot="1" x14ac:dyDescent="0.3">
      <c r="A32" s="83">
        <v>18</v>
      </c>
      <c r="B32" s="84" t="s">
        <v>110</v>
      </c>
      <c r="C32" s="85" t="s">
        <v>187</v>
      </c>
      <c r="D32" s="85" t="s">
        <v>95</v>
      </c>
      <c r="E32" s="85" t="s">
        <v>33</v>
      </c>
      <c r="F32" s="85" t="s">
        <v>34</v>
      </c>
      <c r="G32" s="122" t="s">
        <v>262</v>
      </c>
      <c r="H32" s="67"/>
    </row>
    <row r="33" spans="1:8" ht="21.75" thickBot="1" x14ac:dyDescent="0.3">
      <c r="A33" s="94" t="s">
        <v>131</v>
      </c>
      <c r="B33" s="95"/>
      <c r="C33" s="95"/>
      <c r="D33" s="95"/>
      <c r="E33" s="95"/>
      <c r="F33" s="95"/>
      <c r="G33" s="95"/>
      <c r="H33" s="41"/>
    </row>
    <row r="34" spans="1:8" ht="150" customHeight="1" thickBot="1" x14ac:dyDescent="0.3">
      <c r="A34" s="83">
        <v>19</v>
      </c>
      <c r="B34" s="84" t="s">
        <v>111</v>
      </c>
      <c r="C34" s="85" t="s">
        <v>263</v>
      </c>
      <c r="D34" s="85" t="s">
        <v>92</v>
      </c>
      <c r="E34" s="122" t="s">
        <v>264</v>
      </c>
      <c r="F34" s="85" t="s">
        <v>36</v>
      </c>
      <c r="G34" s="86" t="s">
        <v>37</v>
      </c>
      <c r="H34" s="67"/>
    </row>
    <row r="35" spans="1:8" ht="21.75" thickBot="1" x14ac:dyDescent="0.3">
      <c r="A35" s="94" t="s">
        <v>132</v>
      </c>
      <c r="B35" s="95"/>
      <c r="C35" s="95"/>
      <c r="D35" s="95"/>
      <c r="E35" s="95"/>
      <c r="F35" s="95"/>
      <c r="G35" s="95"/>
      <c r="H35" s="41"/>
    </row>
    <row r="36" spans="1:8" ht="174.75" customHeight="1" thickBot="1" x14ac:dyDescent="0.3">
      <c r="A36" s="83">
        <v>20</v>
      </c>
      <c r="B36" s="84" t="s">
        <v>112</v>
      </c>
      <c r="C36" s="85" t="s">
        <v>265</v>
      </c>
      <c r="D36" s="85" t="s">
        <v>188</v>
      </c>
      <c r="E36" s="85" t="s">
        <v>189</v>
      </c>
      <c r="F36" s="85" t="s">
        <v>266</v>
      </c>
      <c r="G36" s="125" t="s">
        <v>190</v>
      </c>
      <c r="H36" s="67"/>
    </row>
    <row r="37" spans="1:8" ht="133.5" customHeight="1" thickBot="1" x14ac:dyDescent="0.3">
      <c r="A37" s="83">
        <v>21</v>
      </c>
      <c r="B37" s="84" t="s">
        <v>113</v>
      </c>
      <c r="C37" s="85" t="s">
        <v>191</v>
      </c>
      <c r="D37" s="85" t="s">
        <v>192</v>
      </c>
      <c r="E37" s="85" t="s">
        <v>267</v>
      </c>
      <c r="F37" s="119" t="s">
        <v>268</v>
      </c>
      <c r="G37" s="125" t="s">
        <v>193</v>
      </c>
      <c r="H37" s="67"/>
    </row>
    <row r="38" spans="1:8" ht="19.5" thickBot="1" x14ac:dyDescent="0.3">
      <c r="A38" s="98" t="s">
        <v>133</v>
      </c>
      <c r="B38" s="99"/>
      <c r="C38" s="99"/>
      <c r="D38" s="99"/>
      <c r="E38" s="99"/>
      <c r="F38" s="99"/>
      <c r="G38" s="99"/>
      <c r="H38" s="41"/>
    </row>
    <row r="39" spans="1:8" ht="150" customHeight="1" thickBot="1" x14ac:dyDescent="0.3">
      <c r="A39" s="83">
        <v>22</v>
      </c>
      <c r="B39" s="83" t="s">
        <v>114</v>
      </c>
      <c r="C39" s="78" t="s">
        <v>269</v>
      </c>
      <c r="D39" s="78" t="s">
        <v>194</v>
      </c>
      <c r="E39" s="78" t="s">
        <v>195</v>
      </c>
      <c r="F39" s="120" t="s">
        <v>196</v>
      </c>
      <c r="G39" s="82" t="s">
        <v>270</v>
      </c>
      <c r="H39" s="67"/>
    </row>
  </sheetData>
  <sheetProtection selectLockedCells="1"/>
  <mergeCells count="16">
    <mergeCell ref="A38:G38"/>
    <mergeCell ref="A31:G31"/>
    <mergeCell ref="A33:G33"/>
    <mergeCell ref="A35:G35"/>
    <mergeCell ref="A29:G29"/>
    <mergeCell ref="A20:G20"/>
    <mergeCell ref="A24:G24"/>
    <mergeCell ref="A27:G27"/>
    <mergeCell ref="A2:G2"/>
    <mergeCell ref="A13:G13"/>
    <mergeCell ref="A22:G22"/>
    <mergeCell ref="A6:G6"/>
    <mergeCell ref="A9:G9"/>
    <mergeCell ref="A11:G11"/>
    <mergeCell ref="A15:G15"/>
    <mergeCell ref="A18:G18"/>
  </mergeCells>
  <dataValidations count="1">
    <dataValidation type="whole" allowBlank="1" showInputMessage="1" showErrorMessage="1" sqref="H39 H8 H10 H12 H14 H17 H19 H21 H23 H26 H28 H30 H32 H34 H7 H16 H25 H36 H37 H3:H5" xr:uid="{00000000-0002-0000-0200-000000000000}">
      <formula1>0</formula1>
      <formula2>3</formula2>
    </dataValidation>
  </dataValidations>
  <pageMargins left="0.7" right="0.7" top="0.75" bottom="0.75" header="0.3" footer="0.3"/>
  <pageSetup scale="4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H58"/>
  <sheetViews>
    <sheetView topLeftCell="A42" workbookViewId="0">
      <selection activeCell="B57" sqref="B57"/>
    </sheetView>
  </sheetViews>
  <sheetFormatPr defaultColWidth="8.85546875" defaultRowHeight="15" x14ac:dyDescent="0.25"/>
  <cols>
    <col min="1" max="1" width="8.85546875" style="3"/>
    <col min="2" max="2" width="63.140625" style="4" customWidth="1"/>
    <col min="3" max="6" width="6.42578125" customWidth="1"/>
  </cols>
  <sheetData>
    <row r="1" spans="1:8" ht="23.25" x14ac:dyDescent="0.35">
      <c r="A1" s="110" t="s">
        <v>210</v>
      </c>
      <c r="B1" s="44"/>
      <c r="C1" s="43"/>
      <c r="D1" s="109"/>
      <c r="E1" s="109"/>
      <c r="F1" s="109"/>
      <c r="G1" s="109"/>
      <c r="H1" s="109"/>
    </row>
    <row r="2" spans="1:8" ht="14.45" customHeight="1" x14ac:dyDescent="0.25">
      <c r="A2" s="100"/>
      <c r="B2" s="100"/>
      <c r="C2" s="100"/>
      <c r="D2" s="100"/>
      <c r="E2" s="100"/>
      <c r="F2" s="100"/>
      <c r="G2" s="100"/>
    </row>
    <row r="3" spans="1:8" ht="30" x14ac:dyDescent="0.25">
      <c r="A3" s="8" t="s">
        <v>53</v>
      </c>
      <c r="B3" s="9" t="s">
        <v>54</v>
      </c>
      <c r="C3" s="10">
        <v>0</v>
      </c>
      <c r="D3" s="10">
        <v>1</v>
      </c>
      <c r="E3" s="10">
        <v>2</v>
      </c>
      <c r="F3" s="10">
        <v>3</v>
      </c>
      <c r="G3" s="10" t="s">
        <v>115</v>
      </c>
      <c r="H3" s="45" t="s">
        <v>116</v>
      </c>
    </row>
    <row r="4" spans="1:8" x14ac:dyDescent="0.25">
      <c r="A4" s="11" t="s">
        <v>55</v>
      </c>
      <c r="B4" s="12"/>
      <c r="C4" s="13"/>
      <c r="D4" s="13"/>
      <c r="E4" s="13"/>
      <c r="F4" s="14"/>
      <c r="G4" s="14"/>
      <c r="H4" s="15" t="str">
        <f>IF(SUM(G5:G7)=9,"Complete","")</f>
        <v/>
      </c>
    </row>
    <row r="5" spans="1:8" ht="30" x14ac:dyDescent="0.25">
      <c r="A5" s="10">
        <v>1</v>
      </c>
      <c r="B5" s="18" t="s">
        <v>3</v>
      </c>
      <c r="C5" s="19"/>
      <c r="D5" s="111"/>
      <c r="E5" s="116"/>
      <c r="F5" s="20"/>
      <c r="G5" s="42">
        <f>+'2. Scoring'!H3</f>
        <v>0</v>
      </c>
      <c r="H5" s="21"/>
    </row>
    <row r="6" spans="1:8" ht="14.45" customHeight="1" x14ac:dyDescent="0.25">
      <c r="A6" s="10">
        <v>2</v>
      </c>
      <c r="B6" s="18" t="s">
        <v>4</v>
      </c>
      <c r="C6" s="19"/>
      <c r="D6" s="19"/>
      <c r="E6" s="19"/>
      <c r="F6" s="20"/>
      <c r="G6" s="42">
        <f>+'2. Scoring'!H4</f>
        <v>0</v>
      </c>
      <c r="H6" s="22"/>
    </row>
    <row r="7" spans="1:8" ht="15.75" x14ac:dyDescent="0.25">
      <c r="A7" s="10">
        <v>3</v>
      </c>
      <c r="B7" s="18" t="s">
        <v>5</v>
      </c>
      <c r="C7" s="19"/>
      <c r="D7" s="19"/>
      <c r="E7" s="19"/>
      <c r="F7" s="20"/>
      <c r="G7" s="42">
        <f>+'2. Scoring'!H5</f>
        <v>0</v>
      </c>
      <c r="H7" s="24"/>
    </row>
    <row r="8" spans="1:8" x14ac:dyDescent="0.25">
      <c r="A8" s="11" t="s">
        <v>56</v>
      </c>
      <c r="B8" s="12"/>
      <c r="C8" s="23"/>
      <c r="D8" s="23"/>
      <c r="E8" s="23"/>
      <c r="F8" s="23"/>
      <c r="G8" s="14"/>
      <c r="H8" s="15" t="str">
        <f>IF(SUM(G9:G10)=6,"Complete","")</f>
        <v/>
      </c>
    </row>
    <row r="9" spans="1:8" ht="30" x14ac:dyDescent="0.25">
      <c r="A9" s="10">
        <v>4</v>
      </c>
      <c r="B9" s="18" t="s">
        <v>9</v>
      </c>
      <c r="C9" s="19"/>
      <c r="D9" s="111"/>
      <c r="E9" s="19"/>
      <c r="F9" s="20"/>
      <c r="G9" s="42">
        <f>+'2. Scoring'!H7</f>
        <v>0</v>
      </c>
      <c r="H9" s="21"/>
    </row>
    <row r="10" spans="1:8" ht="45" x14ac:dyDescent="0.25">
      <c r="A10" s="10">
        <v>5</v>
      </c>
      <c r="B10" s="18" t="s">
        <v>10</v>
      </c>
      <c r="C10" s="19"/>
      <c r="D10" s="19"/>
      <c r="E10" s="116"/>
      <c r="F10" s="20"/>
      <c r="G10" s="42">
        <f>+'2. Scoring'!H8</f>
        <v>0</v>
      </c>
      <c r="H10" s="24"/>
    </row>
    <row r="11" spans="1:8" x14ac:dyDescent="0.25">
      <c r="A11" s="11" t="s">
        <v>57</v>
      </c>
      <c r="B11" s="12"/>
      <c r="C11" s="23"/>
      <c r="D11" s="23"/>
      <c r="E11" s="23"/>
      <c r="F11" s="23"/>
      <c r="G11" s="14"/>
      <c r="H11" s="15" t="str">
        <f>IF(SUM(G12:G12)=3,"Complete","")</f>
        <v/>
      </c>
    </row>
    <row r="12" spans="1:8" ht="45" x14ac:dyDescent="0.25">
      <c r="A12" s="10">
        <v>6</v>
      </c>
      <c r="B12" s="18" t="s">
        <v>15</v>
      </c>
      <c r="C12" s="19"/>
      <c r="D12" s="19"/>
      <c r="E12" s="19"/>
      <c r="F12" s="116"/>
      <c r="G12" s="42">
        <f>+'2. Scoring'!H10</f>
        <v>0</v>
      </c>
      <c r="H12" s="21"/>
    </row>
    <row r="13" spans="1:8" x14ac:dyDescent="0.25">
      <c r="A13" s="11" t="s">
        <v>58</v>
      </c>
      <c r="B13" s="12"/>
      <c r="C13" s="23"/>
      <c r="D13" s="23"/>
      <c r="E13" s="23"/>
      <c r="F13" s="23"/>
      <c r="G13" s="14"/>
      <c r="H13" s="15" t="str">
        <f>IF(SUM(G14:G14)=3,"Complete","")</f>
        <v/>
      </c>
    </row>
    <row r="14" spans="1:8" ht="30" x14ac:dyDescent="0.25">
      <c r="A14" s="10">
        <v>7</v>
      </c>
      <c r="B14" s="18" t="s">
        <v>59</v>
      </c>
      <c r="C14" s="19"/>
      <c r="D14" s="111"/>
      <c r="E14" s="19"/>
      <c r="F14" s="20"/>
      <c r="G14" s="42">
        <f>+'2. Scoring'!H12</f>
        <v>0</v>
      </c>
      <c r="H14" s="21"/>
    </row>
    <row r="15" spans="1:8" x14ac:dyDescent="0.25">
      <c r="A15" s="11" t="s">
        <v>60</v>
      </c>
      <c r="B15" s="12"/>
      <c r="C15" s="23"/>
      <c r="D15" s="23"/>
      <c r="E15" s="23"/>
      <c r="F15" s="23"/>
      <c r="G15" s="14"/>
      <c r="H15" s="15" t="str">
        <f>IF(SUM(G16:G16)=3,"Complete","")</f>
        <v/>
      </c>
    </row>
    <row r="16" spans="1:8" ht="30" x14ac:dyDescent="0.25">
      <c r="A16" s="10">
        <v>8</v>
      </c>
      <c r="B16" s="18" t="s">
        <v>61</v>
      </c>
      <c r="C16" s="19"/>
      <c r="D16" s="19"/>
      <c r="E16" s="111"/>
      <c r="F16" s="20"/>
      <c r="G16" s="42">
        <f>+'2. Scoring'!H14</f>
        <v>0</v>
      </c>
      <c r="H16" s="21"/>
    </row>
    <row r="17" spans="1:8" x14ac:dyDescent="0.25">
      <c r="A17" s="11" t="s">
        <v>62</v>
      </c>
      <c r="B17" s="12"/>
      <c r="C17" s="23"/>
      <c r="D17" s="23"/>
      <c r="E17" s="23"/>
      <c r="F17" s="23"/>
      <c r="G17" s="14"/>
      <c r="H17" s="15" t="str">
        <f>IF(SUM(G18:G19)=6,"Complete","")</f>
        <v/>
      </c>
    </row>
    <row r="18" spans="1:8" ht="75" x14ac:dyDescent="0.25">
      <c r="A18" s="10">
        <v>9</v>
      </c>
      <c r="B18" s="18" t="s">
        <v>63</v>
      </c>
      <c r="C18" s="19"/>
      <c r="D18" s="19"/>
      <c r="E18" s="116"/>
      <c r="F18" s="20"/>
      <c r="G18" s="42">
        <f>+'2. Scoring'!H16</f>
        <v>0</v>
      </c>
      <c r="H18" s="21"/>
    </row>
    <row r="19" spans="1:8" ht="45" x14ac:dyDescent="0.25">
      <c r="A19" s="10">
        <v>10</v>
      </c>
      <c r="B19" s="18" t="s">
        <v>42</v>
      </c>
      <c r="C19" s="19"/>
      <c r="D19" s="19"/>
      <c r="E19" s="111"/>
      <c r="F19" s="116"/>
      <c r="G19" s="42">
        <f>+'2. Scoring'!H17</f>
        <v>0</v>
      </c>
      <c r="H19" s="21"/>
    </row>
    <row r="20" spans="1:8" x14ac:dyDescent="0.25">
      <c r="A20" s="11" t="s">
        <v>64</v>
      </c>
      <c r="B20" s="12"/>
      <c r="C20" s="23"/>
      <c r="D20" s="23"/>
      <c r="E20" s="23"/>
      <c r="F20" s="23"/>
      <c r="G20" s="14"/>
      <c r="H20" s="15" t="str">
        <f>IF(SUM(G21:G21)=3,"Complete","")</f>
        <v/>
      </c>
    </row>
    <row r="21" spans="1:8" ht="30" x14ac:dyDescent="0.25">
      <c r="A21" s="10">
        <v>11</v>
      </c>
      <c r="B21" s="18" t="s">
        <v>45</v>
      </c>
      <c r="C21" s="19"/>
      <c r="D21" s="19"/>
      <c r="E21" s="116"/>
      <c r="F21" s="20"/>
      <c r="G21" s="42">
        <f>+'2. Scoring'!H19</f>
        <v>0</v>
      </c>
      <c r="H21" s="21"/>
    </row>
    <row r="22" spans="1:8" x14ac:dyDescent="0.25">
      <c r="A22" s="11" t="s">
        <v>65</v>
      </c>
      <c r="B22" s="12"/>
      <c r="C22" s="23"/>
      <c r="D22" s="23"/>
      <c r="E22" s="23"/>
      <c r="F22" s="23"/>
      <c r="G22" s="14"/>
      <c r="H22" s="15" t="str">
        <f>IF(SUM(G23:G23)=3,"Complete","")</f>
        <v/>
      </c>
    </row>
    <row r="23" spans="1:8" ht="30" x14ac:dyDescent="0.25">
      <c r="A23" s="10">
        <v>12</v>
      </c>
      <c r="B23" s="18" t="s">
        <v>66</v>
      </c>
      <c r="C23" s="19"/>
      <c r="D23" s="19"/>
      <c r="E23" s="19"/>
      <c r="F23" s="116"/>
      <c r="G23" s="42">
        <f>+'2. Scoring'!H21</f>
        <v>0</v>
      </c>
      <c r="H23" s="21"/>
    </row>
    <row r="24" spans="1:8" x14ac:dyDescent="0.25">
      <c r="A24" s="11" t="s">
        <v>67</v>
      </c>
      <c r="B24" s="12"/>
      <c r="C24" s="23"/>
      <c r="D24" s="23"/>
      <c r="E24" s="23"/>
      <c r="F24" s="23"/>
      <c r="G24" s="14"/>
      <c r="H24" s="15" t="str">
        <f>IF(SUM(G25:G25)=3,"Complete","")</f>
        <v/>
      </c>
    </row>
    <row r="25" spans="1:8" ht="60" x14ac:dyDescent="0.25">
      <c r="A25" s="10">
        <v>13</v>
      </c>
      <c r="B25" s="18" t="s">
        <v>2</v>
      </c>
      <c r="C25" s="19"/>
      <c r="D25" s="19"/>
      <c r="E25" s="19"/>
      <c r="F25" s="115"/>
      <c r="G25" s="42">
        <f>+'2. Scoring'!H23</f>
        <v>0</v>
      </c>
      <c r="H25" s="21"/>
    </row>
    <row r="26" spans="1:8" x14ac:dyDescent="0.25">
      <c r="A26" s="11" t="s">
        <v>68</v>
      </c>
      <c r="B26" s="12"/>
      <c r="C26" s="23"/>
      <c r="D26" s="23"/>
      <c r="E26" s="23"/>
      <c r="F26" s="23"/>
      <c r="G26" s="14"/>
      <c r="H26" s="15" t="str">
        <f>IF(SUM(G27:G28)=6,"Complete","")</f>
        <v/>
      </c>
    </row>
    <row r="27" spans="1:8" ht="45" x14ac:dyDescent="0.25">
      <c r="A27" s="10">
        <v>14</v>
      </c>
      <c r="B27" s="18" t="s">
        <v>21</v>
      </c>
      <c r="C27" s="19"/>
      <c r="D27" s="19"/>
      <c r="E27" s="111"/>
      <c r="F27" s="20"/>
      <c r="G27" s="42">
        <f>+'2. Scoring'!H25</f>
        <v>0</v>
      </c>
      <c r="H27" s="21"/>
    </row>
    <row r="28" spans="1:8" ht="30" x14ac:dyDescent="0.25">
      <c r="A28" s="10">
        <v>15</v>
      </c>
      <c r="B28" s="18" t="s">
        <v>25</v>
      </c>
      <c r="C28" s="19"/>
      <c r="D28" s="19"/>
      <c r="E28" s="111"/>
      <c r="F28" s="116"/>
      <c r="G28" s="42">
        <f>+'2. Scoring'!H26</f>
        <v>0</v>
      </c>
      <c r="H28" s="21"/>
    </row>
    <row r="29" spans="1:8" x14ac:dyDescent="0.25">
      <c r="A29" s="11" t="s">
        <v>69</v>
      </c>
      <c r="B29" s="12"/>
      <c r="C29" s="23"/>
      <c r="D29" s="23"/>
      <c r="E29" s="23"/>
      <c r="F29" s="23"/>
      <c r="G29" s="14"/>
      <c r="H29" s="15" t="str">
        <f>IF(SUM(G30:G30)=3,"Complete","")</f>
        <v/>
      </c>
    </row>
    <row r="30" spans="1:8" ht="75" x14ac:dyDescent="0.25">
      <c r="A30" s="10">
        <v>16</v>
      </c>
      <c r="B30" s="18" t="s">
        <v>28</v>
      </c>
      <c r="C30" s="19"/>
      <c r="D30" s="19"/>
      <c r="E30" s="19"/>
      <c r="F30" s="111"/>
      <c r="G30" s="42">
        <f>+'2. Scoring'!H28</f>
        <v>0</v>
      </c>
      <c r="H30" s="21"/>
    </row>
    <row r="31" spans="1:8" x14ac:dyDescent="0.25">
      <c r="A31" s="11" t="s">
        <v>70</v>
      </c>
      <c r="B31" s="12"/>
      <c r="C31" s="23"/>
      <c r="D31" s="23"/>
      <c r="E31" s="23"/>
      <c r="F31" s="23"/>
      <c r="G31" s="14"/>
      <c r="H31" s="15" t="str">
        <f>IF(SUM(G32:G32)=3,"Complete","")</f>
        <v/>
      </c>
    </row>
    <row r="32" spans="1:8" ht="45" x14ac:dyDescent="0.25">
      <c r="A32" s="10">
        <v>17</v>
      </c>
      <c r="B32" s="18" t="s">
        <v>47</v>
      </c>
      <c r="C32" s="19"/>
      <c r="D32" s="19"/>
      <c r="E32" s="19"/>
      <c r="F32" s="20"/>
      <c r="G32" s="42">
        <f>+'2. Scoring'!H30</f>
        <v>0</v>
      </c>
      <c r="H32" s="21"/>
    </row>
    <row r="33" spans="1:8" x14ac:dyDescent="0.25">
      <c r="A33" s="11" t="s">
        <v>71</v>
      </c>
      <c r="B33" s="12"/>
      <c r="C33" s="23"/>
      <c r="D33" s="23"/>
      <c r="E33" s="23"/>
      <c r="F33" s="23"/>
      <c r="G33" s="14"/>
      <c r="H33" s="15" t="str">
        <f>IF(SUM(G34:G34)=3,"Complete","")</f>
        <v/>
      </c>
    </row>
    <row r="34" spans="1:8" ht="30" x14ac:dyDescent="0.25">
      <c r="A34" s="10">
        <v>18</v>
      </c>
      <c r="B34" s="18" t="s">
        <v>32</v>
      </c>
      <c r="C34" s="19"/>
      <c r="D34" s="19"/>
      <c r="E34" s="19"/>
      <c r="F34" s="111"/>
      <c r="G34" s="42">
        <f>+'2. Scoring'!H32</f>
        <v>0</v>
      </c>
      <c r="H34" s="21"/>
    </row>
    <row r="35" spans="1:8" x14ac:dyDescent="0.25">
      <c r="A35" s="11" t="s">
        <v>72</v>
      </c>
      <c r="B35" s="12"/>
      <c r="C35" s="23"/>
      <c r="D35" s="23"/>
      <c r="E35" s="23"/>
      <c r="F35" s="23"/>
      <c r="G35" s="14"/>
      <c r="H35" s="15" t="str">
        <f>IF(SUM(G36:G36)=3,"Complete","")</f>
        <v/>
      </c>
    </row>
    <row r="36" spans="1:8" ht="30" x14ac:dyDescent="0.25">
      <c r="A36" s="10">
        <v>19</v>
      </c>
      <c r="B36" s="18" t="s">
        <v>35</v>
      </c>
      <c r="C36" s="19"/>
      <c r="D36" s="111"/>
      <c r="E36" s="19"/>
      <c r="F36" s="20"/>
      <c r="G36" s="42">
        <f>+'2. Scoring'!H34</f>
        <v>0</v>
      </c>
      <c r="H36" s="21"/>
    </row>
    <row r="37" spans="1:8" x14ac:dyDescent="0.25">
      <c r="A37" s="11" t="s">
        <v>73</v>
      </c>
      <c r="B37" s="12"/>
      <c r="C37" s="23"/>
      <c r="D37" s="23"/>
      <c r="E37" s="23"/>
      <c r="F37" s="23"/>
      <c r="G37" s="14"/>
      <c r="H37" s="15" t="str">
        <f>IF(SUM(G38:G39)=6,"Complete","")</f>
        <v/>
      </c>
    </row>
    <row r="38" spans="1:8" ht="60" x14ac:dyDescent="0.25">
      <c r="A38" s="10">
        <v>20</v>
      </c>
      <c r="B38" s="18" t="s">
        <v>48</v>
      </c>
      <c r="C38" s="19"/>
      <c r="D38" s="19"/>
      <c r="E38" s="19"/>
      <c r="F38" s="123"/>
      <c r="G38" s="42">
        <f>+'2. Scoring'!H36</f>
        <v>0</v>
      </c>
      <c r="H38" s="21"/>
    </row>
    <row r="39" spans="1:8" ht="30" x14ac:dyDescent="0.25">
      <c r="A39" s="10">
        <v>21</v>
      </c>
      <c r="B39" s="18" t="s">
        <v>38</v>
      </c>
      <c r="C39" s="19"/>
      <c r="D39" s="19"/>
      <c r="E39" s="116"/>
      <c r="F39" s="123"/>
      <c r="G39" s="42">
        <f>+'2. Scoring'!H37</f>
        <v>0</v>
      </c>
      <c r="H39" s="21"/>
    </row>
    <row r="40" spans="1:8" x14ac:dyDescent="0.25">
      <c r="A40" s="11" t="s">
        <v>74</v>
      </c>
      <c r="B40" s="12"/>
      <c r="C40" s="23"/>
      <c r="D40" s="23"/>
      <c r="E40" s="23"/>
      <c r="F40" s="23"/>
      <c r="G40" s="15"/>
      <c r="H40" s="15" t="str">
        <f>IF(SUM(G41:G41)=3,"Complete","")</f>
        <v/>
      </c>
    </row>
    <row r="41" spans="1:8" ht="30" x14ac:dyDescent="0.25">
      <c r="A41" s="10">
        <v>22</v>
      </c>
      <c r="B41" s="18" t="s">
        <v>39</v>
      </c>
      <c r="C41" s="19"/>
      <c r="D41" s="19"/>
      <c r="E41" s="116"/>
      <c r="F41" s="20"/>
      <c r="G41" s="42">
        <f>+'2. Scoring'!H39</f>
        <v>0</v>
      </c>
      <c r="H41" s="16"/>
    </row>
    <row r="43" spans="1:8" x14ac:dyDescent="0.25">
      <c r="A43" s="25" t="s">
        <v>76</v>
      </c>
      <c r="B43" s="26"/>
      <c r="C43" s="27" t="s">
        <v>77</v>
      </c>
      <c r="D43" s="27" t="s">
        <v>78</v>
      </c>
      <c r="E43" s="27" t="s">
        <v>79</v>
      </c>
    </row>
    <row r="44" spans="1:8" x14ac:dyDescent="0.25">
      <c r="A44" s="3" t="s">
        <v>81</v>
      </c>
    </row>
    <row r="45" spans="1:8" x14ac:dyDescent="0.25">
      <c r="A45" s="28" t="s">
        <v>82</v>
      </c>
      <c r="B45" s="114"/>
      <c r="C45" s="16">
        <f>+Tables!E41</f>
        <v>1</v>
      </c>
      <c r="D45" s="16">
        <f>+Tables!K43</f>
        <v>0</v>
      </c>
      <c r="E45" s="29">
        <f>ROUND(+D45/C45,2)</f>
        <v>0</v>
      </c>
    </row>
    <row r="46" spans="1:8" ht="14.45" customHeight="1" x14ac:dyDescent="0.25">
      <c r="A46" s="30" t="s">
        <v>84</v>
      </c>
      <c r="B46" s="112"/>
      <c r="C46" s="16">
        <f>+Tables!F41</f>
        <v>10</v>
      </c>
      <c r="D46" s="16">
        <f>+Tables!L43</f>
        <v>0</v>
      </c>
      <c r="E46" s="29">
        <f t="shared" ref="E46:E50" si="0">ROUND(+D46/C46,2)</f>
        <v>0</v>
      </c>
    </row>
    <row r="47" spans="1:8" x14ac:dyDescent="0.25">
      <c r="A47" s="31" t="s">
        <v>85</v>
      </c>
      <c r="B47" s="117"/>
      <c r="C47" s="16">
        <f>+Tables!G41</f>
        <v>10</v>
      </c>
      <c r="D47" s="16">
        <f>+Tables!M43</f>
        <v>0</v>
      </c>
      <c r="E47" s="29">
        <f t="shared" si="0"/>
        <v>0</v>
      </c>
    </row>
    <row r="48" spans="1:8" x14ac:dyDescent="0.25">
      <c r="A48" s="32" t="s">
        <v>86</v>
      </c>
      <c r="B48" s="17"/>
      <c r="C48" s="16">
        <f>+Tables!H41</f>
        <v>13</v>
      </c>
      <c r="D48" s="16">
        <f>+Tables!N43</f>
        <v>0</v>
      </c>
      <c r="E48" s="29">
        <f t="shared" si="0"/>
        <v>0</v>
      </c>
    </row>
    <row r="49" spans="1:6" x14ac:dyDescent="0.25">
      <c r="A49" s="32" t="s">
        <v>87</v>
      </c>
      <c r="B49" s="124"/>
      <c r="C49" s="16">
        <f>+Tables!I41</f>
        <v>2</v>
      </c>
      <c r="D49" s="16">
        <f>+Tables!O43</f>
        <v>0</v>
      </c>
      <c r="E49" s="29">
        <f t="shared" si="0"/>
        <v>0</v>
      </c>
    </row>
    <row r="50" spans="1:6" x14ac:dyDescent="0.25">
      <c r="B50" s="33" t="s">
        <v>88</v>
      </c>
      <c r="C50" s="34">
        <f>SUM(C45:C49)</f>
        <v>36</v>
      </c>
      <c r="D50" s="34">
        <f>SUM(D45:D49)</f>
        <v>0</v>
      </c>
      <c r="E50" s="35">
        <f t="shared" si="0"/>
        <v>0</v>
      </c>
    </row>
    <row r="51" spans="1:6" x14ac:dyDescent="0.25">
      <c r="A51"/>
      <c r="B51"/>
    </row>
    <row r="52" spans="1:6" x14ac:dyDescent="0.25">
      <c r="A52" s="3" t="s">
        <v>89</v>
      </c>
      <c r="B52" s="33"/>
      <c r="C52" s="27" t="s">
        <v>77</v>
      </c>
      <c r="D52" s="27" t="s">
        <v>90</v>
      </c>
      <c r="E52" s="27" t="s">
        <v>91</v>
      </c>
      <c r="F52" s="27" t="s">
        <v>79</v>
      </c>
    </row>
    <row r="53" spans="1:6" x14ac:dyDescent="0.25">
      <c r="A53" s="28" t="s">
        <v>82</v>
      </c>
      <c r="B53" s="114"/>
      <c r="C53" s="36">
        <f>+Tables!E41</f>
        <v>1</v>
      </c>
      <c r="D53" s="36">
        <f>+Tables!K40</f>
        <v>0</v>
      </c>
      <c r="E53" s="37">
        <f>+Tables!E40</f>
        <v>3</v>
      </c>
      <c r="F53" s="29">
        <f>+D53/E53</f>
        <v>0</v>
      </c>
    </row>
    <row r="54" spans="1:6" ht="14.45" customHeight="1" x14ac:dyDescent="0.25">
      <c r="A54" s="30" t="s">
        <v>84</v>
      </c>
      <c r="B54" s="112"/>
      <c r="C54" s="36">
        <f>+Tables!F41</f>
        <v>10</v>
      </c>
      <c r="D54" s="36">
        <f>+Tables!L40</f>
        <v>0</v>
      </c>
      <c r="E54" s="37">
        <f>+Tables!F40</f>
        <v>18</v>
      </c>
      <c r="F54" s="29">
        <f t="shared" ref="F54:F58" si="1">+D54/E54</f>
        <v>0</v>
      </c>
    </row>
    <row r="55" spans="1:6" x14ac:dyDescent="0.25">
      <c r="A55" s="31" t="s">
        <v>85</v>
      </c>
      <c r="B55" s="117"/>
      <c r="C55" s="36">
        <f>+Tables!G41</f>
        <v>10</v>
      </c>
      <c r="D55" s="36">
        <f>+Tables!M40</f>
        <v>0</v>
      </c>
      <c r="E55" s="37">
        <f>+Tables!G40</f>
        <v>24</v>
      </c>
      <c r="F55" s="29">
        <f t="shared" si="1"/>
        <v>0</v>
      </c>
    </row>
    <row r="56" spans="1:6" x14ac:dyDescent="0.25">
      <c r="A56" s="32" t="s">
        <v>86</v>
      </c>
      <c r="B56" s="17"/>
      <c r="C56" s="36">
        <f>+Tables!H41</f>
        <v>13</v>
      </c>
      <c r="D56" s="36">
        <f>+Tables!N40</f>
        <v>0</v>
      </c>
      <c r="E56" s="37">
        <f>+Tables!H40</f>
        <v>39</v>
      </c>
      <c r="F56" s="29">
        <f t="shared" si="1"/>
        <v>0</v>
      </c>
    </row>
    <row r="57" spans="1:6" x14ac:dyDescent="0.25">
      <c r="A57" s="32" t="s">
        <v>87</v>
      </c>
      <c r="B57" s="124"/>
      <c r="C57" s="36">
        <f>+Tables!I41</f>
        <v>2</v>
      </c>
      <c r="D57" s="36">
        <f>+Tables!O40</f>
        <v>0</v>
      </c>
      <c r="E57" s="37">
        <f>+Tables!I40</f>
        <v>6</v>
      </c>
      <c r="F57" s="29">
        <f t="shared" si="1"/>
        <v>0</v>
      </c>
    </row>
    <row r="58" spans="1:6" x14ac:dyDescent="0.25">
      <c r="A58" s="38"/>
      <c r="B58" s="33" t="s">
        <v>88</v>
      </c>
      <c r="C58" s="39">
        <f>SUM(C53:C57)</f>
        <v>36</v>
      </c>
      <c r="D58" s="39">
        <f>SUM(D53:D57)</f>
        <v>0</v>
      </c>
      <c r="E58" s="39">
        <f>SUM(E53:E57)</f>
        <v>90</v>
      </c>
      <c r="F58" s="35">
        <f t="shared" si="1"/>
        <v>0</v>
      </c>
    </row>
  </sheetData>
  <sheetProtection selectLockedCells="1"/>
  <mergeCells count="1">
    <mergeCell ref="A2:G2"/>
  </mergeCells>
  <pageMargins left="0.7" right="0.7" top="0.75" bottom="0.75" header="0.3" footer="0.3"/>
  <pageSetup scale="75" orientation="portrait" horizontalDpi="0" verticalDpi="0" r:id="rId1"/>
  <headerFooter>
    <oddFooter>Page &amp;P of &amp;N</oddFooter>
  </headerFooter>
  <rowBreaks count="1" manualBreakCount="1">
    <brk id="3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T49"/>
  <sheetViews>
    <sheetView showFormulas="1" topLeftCell="H1" workbookViewId="0">
      <selection activeCell="T6" sqref="T6"/>
    </sheetView>
  </sheetViews>
  <sheetFormatPr defaultColWidth="8.5703125" defaultRowHeight="12.75" x14ac:dyDescent="0.2"/>
  <cols>
    <col min="1" max="16384" width="8.5703125" style="47"/>
  </cols>
  <sheetData>
    <row r="1" spans="1:20" ht="15" x14ac:dyDescent="0.25">
      <c r="A1" s="64" t="s">
        <v>117</v>
      </c>
      <c r="D1" s="63"/>
      <c r="E1" s="5" t="s">
        <v>51</v>
      </c>
      <c r="F1" s="6"/>
      <c r="G1" s="6"/>
      <c r="H1" s="6"/>
      <c r="I1" s="7"/>
      <c r="J1"/>
      <c r="K1" s="5" t="s">
        <v>52</v>
      </c>
      <c r="L1" s="6"/>
      <c r="M1" s="6"/>
      <c r="N1" s="6"/>
      <c r="O1" s="7"/>
    </row>
    <row r="2" spans="1:20" ht="25.5" customHeight="1" x14ac:dyDescent="0.2">
      <c r="A2" s="101" t="s">
        <v>118</v>
      </c>
      <c r="B2" s="101"/>
      <c r="D2" s="48" t="s">
        <v>0</v>
      </c>
      <c r="E2" s="49"/>
      <c r="F2" s="50"/>
      <c r="G2" s="51"/>
      <c r="H2" s="52"/>
      <c r="I2" s="53"/>
      <c r="K2" s="54"/>
      <c r="L2" s="50"/>
      <c r="M2" s="55"/>
      <c r="N2" s="52"/>
      <c r="O2" s="53"/>
    </row>
    <row r="3" spans="1:20" ht="14.1" customHeight="1" x14ac:dyDescent="0.2">
      <c r="D3" s="56">
        <v>1</v>
      </c>
      <c r="E3" s="57"/>
      <c r="F3" s="57">
        <v>1</v>
      </c>
      <c r="G3" s="57">
        <v>2</v>
      </c>
      <c r="H3" s="57">
        <v>3</v>
      </c>
      <c r="I3" s="57"/>
      <c r="J3" s="58"/>
      <c r="K3" s="57"/>
      <c r="L3" s="57">
        <f>IF('2. Scoring'!$H3&gt;=1,1,0)</f>
        <v>0</v>
      </c>
      <c r="M3" s="57">
        <f>IF('2. Scoring'!$H3&gt;=2,2,0)</f>
        <v>0</v>
      </c>
      <c r="N3" s="57">
        <f>IF('2. Scoring'!$H3=3,3,0)</f>
        <v>0</v>
      </c>
      <c r="O3" s="57"/>
      <c r="R3" s="68" t="s">
        <v>172</v>
      </c>
      <c r="T3" s="47" t="s">
        <v>198</v>
      </c>
    </row>
    <row r="4" spans="1:20" ht="14.1" customHeight="1" x14ac:dyDescent="0.2">
      <c r="D4" s="56">
        <v>2</v>
      </c>
      <c r="E4" s="57"/>
      <c r="F4" s="57"/>
      <c r="G4" s="57"/>
      <c r="H4" s="57">
        <v>3</v>
      </c>
      <c r="I4" s="57"/>
      <c r="J4" s="58"/>
      <c r="K4" s="57"/>
      <c r="L4" s="57"/>
      <c r="M4" s="57"/>
      <c r="N4" s="57">
        <f>IF('2. Scoring'!$H4=3,3,0)</f>
        <v>0</v>
      </c>
      <c r="O4" s="57"/>
      <c r="R4" s="68" t="s">
        <v>173</v>
      </c>
      <c r="T4" s="47" t="s">
        <v>199</v>
      </c>
    </row>
    <row r="5" spans="1:20" ht="14.1" customHeight="1" x14ac:dyDescent="0.2">
      <c r="D5" s="56">
        <v>3</v>
      </c>
      <c r="E5" s="57"/>
      <c r="F5" s="57"/>
      <c r="G5" s="57"/>
      <c r="H5" s="57">
        <v>3</v>
      </c>
      <c r="I5" s="57"/>
      <c r="J5" s="58"/>
      <c r="K5" s="57"/>
      <c r="L5" s="57"/>
      <c r="M5" s="57"/>
      <c r="N5" s="57">
        <f>IF('2. Scoring'!$H5=3,3,0)</f>
        <v>0</v>
      </c>
      <c r="O5" s="57"/>
      <c r="R5" s="68" t="s">
        <v>139</v>
      </c>
      <c r="T5" s="47" t="s">
        <v>200</v>
      </c>
    </row>
    <row r="6" spans="1:20" ht="14.1" customHeight="1" x14ac:dyDescent="0.2">
      <c r="D6" s="56"/>
      <c r="E6" s="59"/>
      <c r="F6" s="60"/>
      <c r="G6" s="60"/>
      <c r="H6" s="60"/>
      <c r="I6" s="61"/>
      <c r="J6" s="58"/>
      <c r="K6" s="59"/>
      <c r="L6" s="60"/>
      <c r="M6" s="60"/>
      <c r="N6" s="60"/>
      <c r="O6" s="61"/>
      <c r="R6" s="68" t="s">
        <v>174</v>
      </c>
    </row>
    <row r="7" spans="1:20" ht="14.1" customHeight="1" x14ac:dyDescent="0.2">
      <c r="D7" s="56">
        <v>4</v>
      </c>
      <c r="E7" s="57"/>
      <c r="F7" s="57">
        <v>1</v>
      </c>
      <c r="G7" s="57"/>
      <c r="H7" s="57">
        <v>3</v>
      </c>
      <c r="I7" s="57"/>
      <c r="J7" s="58"/>
      <c r="K7" s="57"/>
      <c r="L7" s="57">
        <f>IF('2. Scoring'!$H7&gt;=1,1,0)</f>
        <v>0</v>
      </c>
      <c r="M7" s="57"/>
      <c r="N7" s="57">
        <f>IF('2. Scoring'!$H7=3,3,0)</f>
        <v>0</v>
      </c>
      <c r="O7" s="57"/>
      <c r="R7" s="68" t="s">
        <v>175</v>
      </c>
    </row>
    <row r="8" spans="1:20" ht="14.1" customHeight="1" x14ac:dyDescent="0.2">
      <c r="D8" s="56">
        <v>5</v>
      </c>
      <c r="E8" s="57"/>
      <c r="F8" s="57"/>
      <c r="G8" s="57">
        <v>2</v>
      </c>
      <c r="H8" s="57">
        <v>3</v>
      </c>
      <c r="I8" s="57"/>
      <c r="J8" s="58"/>
      <c r="K8" s="57"/>
      <c r="L8" s="57"/>
      <c r="M8" s="57">
        <f>IF('2. Scoring'!$H8&gt;=2,2,0)</f>
        <v>0</v>
      </c>
      <c r="N8" s="57">
        <f>IF('2. Scoring'!$H8=3,3,0)</f>
        <v>0</v>
      </c>
      <c r="O8" s="57"/>
      <c r="R8" s="68" t="s">
        <v>137</v>
      </c>
    </row>
    <row r="9" spans="1:20" ht="14.1" customHeight="1" x14ac:dyDescent="0.2">
      <c r="D9" s="56"/>
      <c r="E9" s="59"/>
      <c r="F9" s="60"/>
      <c r="G9" s="60"/>
      <c r="H9" s="60"/>
      <c r="I9" s="61"/>
      <c r="J9" s="58"/>
      <c r="K9" s="59"/>
      <c r="L9" s="60"/>
      <c r="M9" s="60"/>
      <c r="N9" s="60"/>
      <c r="O9" s="61"/>
      <c r="R9" s="68" t="s">
        <v>138</v>
      </c>
    </row>
    <row r="10" spans="1:20" ht="14.1" customHeight="1" x14ac:dyDescent="0.2">
      <c r="D10" s="56">
        <v>6</v>
      </c>
      <c r="E10" s="57"/>
      <c r="F10" s="57"/>
      <c r="G10" s="57">
        <v>3</v>
      </c>
      <c r="H10" s="57"/>
      <c r="I10" s="57"/>
      <c r="J10" s="58"/>
      <c r="K10" s="57"/>
      <c r="L10" s="57"/>
      <c r="M10" s="57">
        <f>IF('2. Scoring'!$H10=3,3,0)</f>
        <v>0</v>
      </c>
      <c r="N10" s="57"/>
      <c r="O10" s="57"/>
      <c r="R10" s="68" t="s">
        <v>176</v>
      </c>
    </row>
    <row r="11" spans="1:20" ht="14.1" customHeight="1" x14ac:dyDescent="0.2">
      <c r="D11" s="56"/>
      <c r="E11" s="59"/>
      <c r="F11" s="60"/>
      <c r="G11" s="60"/>
      <c r="H11" s="60"/>
      <c r="I11" s="61"/>
      <c r="J11" s="58"/>
      <c r="K11" s="59"/>
      <c r="L11" s="60"/>
      <c r="M11" s="60"/>
      <c r="N11" s="60"/>
      <c r="O11" s="61"/>
      <c r="R11" s="68" t="s">
        <v>140</v>
      </c>
    </row>
    <row r="12" spans="1:20" ht="14.1" customHeight="1" x14ac:dyDescent="0.2">
      <c r="D12" s="56">
        <v>7</v>
      </c>
      <c r="E12" s="57"/>
      <c r="F12" s="57">
        <v>1</v>
      </c>
      <c r="G12" s="57"/>
      <c r="H12" s="57">
        <v>3</v>
      </c>
      <c r="I12" s="57"/>
      <c r="J12" s="58"/>
      <c r="K12" s="57"/>
      <c r="L12" s="57">
        <f>IF('2. Scoring'!$H12&gt;=1,1,0)</f>
        <v>0</v>
      </c>
      <c r="M12" s="57"/>
      <c r="N12" s="57">
        <f>IF('2. Scoring'!$H12=3,3,0)</f>
        <v>0</v>
      </c>
      <c r="O12" s="57"/>
      <c r="R12" s="68" t="s">
        <v>136</v>
      </c>
    </row>
    <row r="13" spans="1:20" ht="14.1" customHeight="1" x14ac:dyDescent="0.2">
      <c r="D13" s="56"/>
      <c r="E13" s="59"/>
      <c r="F13" s="60"/>
      <c r="G13" s="60"/>
      <c r="H13" s="60"/>
      <c r="I13" s="61"/>
      <c r="J13" s="58"/>
      <c r="K13" s="59"/>
      <c r="L13" s="60"/>
      <c r="M13" s="60"/>
      <c r="N13" s="60"/>
      <c r="O13" s="61"/>
      <c r="R13" s="68" t="s">
        <v>177</v>
      </c>
    </row>
    <row r="14" spans="1:20" ht="14.1" customHeight="1" x14ac:dyDescent="0.2">
      <c r="D14" s="56">
        <v>8</v>
      </c>
      <c r="E14" s="57"/>
      <c r="F14" s="57">
        <v>2</v>
      </c>
      <c r="G14" s="57"/>
      <c r="H14" s="57">
        <v>3</v>
      </c>
      <c r="I14" s="57"/>
      <c r="J14" s="58"/>
      <c r="K14" s="57"/>
      <c r="L14" s="57">
        <f>IF('2. Scoring'!$H14&gt;=2,2,0)</f>
        <v>0</v>
      </c>
      <c r="M14" s="57"/>
      <c r="N14" s="57">
        <f>IF('2. Scoring'!$H14=3,3,0)</f>
        <v>0</v>
      </c>
      <c r="O14" s="57"/>
      <c r="R14" s="68" t="s">
        <v>134</v>
      </c>
    </row>
    <row r="15" spans="1:20" ht="14.1" customHeight="1" x14ac:dyDescent="0.2">
      <c r="D15" s="56"/>
      <c r="E15" s="59"/>
      <c r="F15" s="60"/>
      <c r="G15" s="60"/>
      <c r="H15" s="60"/>
      <c r="I15" s="61"/>
      <c r="J15" s="58"/>
      <c r="K15" s="59"/>
      <c r="L15" s="60"/>
      <c r="M15" s="60"/>
      <c r="N15" s="60"/>
      <c r="O15" s="61"/>
      <c r="R15" s="68" t="s">
        <v>135</v>
      </c>
    </row>
    <row r="16" spans="1:20" x14ac:dyDescent="0.2">
      <c r="D16" s="56">
        <v>9</v>
      </c>
      <c r="E16" s="57"/>
      <c r="F16" s="57"/>
      <c r="G16" s="57">
        <v>2</v>
      </c>
      <c r="H16" s="57">
        <v>3</v>
      </c>
      <c r="I16" s="57"/>
      <c r="J16" s="58"/>
      <c r="K16" s="57"/>
      <c r="L16" s="57"/>
      <c r="M16" s="57">
        <f>IF('2. Scoring'!$H16&gt;=2,2,0)</f>
        <v>0</v>
      </c>
      <c r="N16" s="57">
        <f>IF('2. Scoring'!$H16=3,3,0)</f>
        <v>0</v>
      </c>
      <c r="O16" s="57"/>
    </row>
    <row r="17" spans="4:18" x14ac:dyDescent="0.2">
      <c r="D17" s="56">
        <v>10</v>
      </c>
      <c r="E17" s="57"/>
      <c r="F17" s="57">
        <v>2</v>
      </c>
      <c r="G17" s="57">
        <v>3</v>
      </c>
      <c r="H17" s="57"/>
      <c r="I17" s="57"/>
      <c r="J17" s="58"/>
      <c r="K17" s="57"/>
      <c r="L17" s="57">
        <f>IF('2. Scoring'!$H17&gt;=2,2,0)</f>
        <v>0</v>
      </c>
      <c r="M17" s="57">
        <f>IF('2. Scoring'!$H17=3,3,0)</f>
        <v>0</v>
      </c>
      <c r="N17" s="57"/>
      <c r="O17" s="57"/>
    </row>
    <row r="18" spans="4:18" x14ac:dyDescent="0.2">
      <c r="D18" s="56"/>
      <c r="E18" s="59"/>
      <c r="F18" s="60"/>
      <c r="G18" s="60"/>
      <c r="H18" s="60"/>
      <c r="I18" s="61"/>
      <c r="J18" s="58"/>
      <c r="K18" s="59"/>
      <c r="L18" s="60"/>
      <c r="M18" s="60"/>
      <c r="N18" s="60"/>
      <c r="O18" s="61"/>
    </row>
    <row r="19" spans="4:18" x14ac:dyDescent="0.2">
      <c r="D19" s="56">
        <v>11</v>
      </c>
      <c r="E19" s="57"/>
      <c r="F19" s="57"/>
      <c r="G19" s="57">
        <v>2</v>
      </c>
      <c r="H19" s="57">
        <v>3</v>
      </c>
      <c r="I19" s="57"/>
      <c r="J19" s="58"/>
      <c r="K19" s="57"/>
      <c r="L19" s="57"/>
      <c r="M19" s="57">
        <f>IF('2. Scoring'!$H19&gt;=2,2,0)</f>
        <v>0</v>
      </c>
      <c r="N19" s="57">
        <f>IF('2. Scoring'!$H19=3,3,0)</f>
        <v>0</v>
      </c>
      <c r="O19" s="57"/>
      <c r="R19" s="47" t="s">
        <v>169</v>
      </c>
    </row>
    <row r="20" spans="4:18" ht="14.1" customHeight="1" x14ac:dyDescent="0.2">
      <c r="D20" s="56"/>
      <c r="E20" s="59"/>
      <c r="F20" s="60"/>
      <c r="G20" s="60"/>
      <c r="H20" s="60"/>
      <c r="I20" s="61"/>
      <c r="J20" s="58"/>
      <c r="K20" s="59"/>
      <c r="L20" s="60"/>
      <c r="M20" s="60"/>
      <c r="N20" s="60"/>
      <c r="O20" s="61"/>
      <c r="R20" s="47" t="s">
        <v>141</v>
      </c>
    </row>
    <row r="21" spans="4:18" ht="14.1" customHeight="1" x14ac:dyDescent="0.2">
      <c r="D21" s="56">
        <v>12</v>
      </c>
      <c r="E21" s="57"/>
      <c r="F21" s="57"/>
      <c r="G21" s="57">
        <v>3</v>
      </c>
      <c r="H21" s="57"/>
      <c r="I21" s="57"/>
      <c r="J21" s="58"/>
      <c r="K21" s="57"/>
      <c r="L21" s="57"/>
      <c r="M21" s="57">
        <f>IF('2. Scoring'!$H21=3,3,0)</f>
        <v>0</v>
      </c>
      <c r="N21" s="57"/>
      <c r="O21" s="57"/>
      <c r="R21" s="47" t="s">
        <v>142</v>
      </c>
    </row>
    <row r="22" spans="4:18" ht="14.1" customHeight="1" x14ac:dyDescent="0.2">
      <c r="D22" s="56"/>
      <c r="E22" s="59"/>
      <c r="F22" s="60"/>
      <c r="G22" s="60"/>
      <c r="H22" s="60"/>
      <c r="I22" s="61"/>
      <c r="J22" s="58"/>
      <c r="K22" s="59"/>
      <c r="L22" s="60"/>
      <c r="M22" s="60"/>
      <c r="N22" s="60"/>
      <c r="O22" s="61"/>
      <c r="R22" s="47" t="s">
        <v>143</v>
      </c>
    </row>
    <row r="23" spans="4:18" ht="14.1" customHeight="1" x14ac:dyDescent="0.2">
      <c r="D23" s="56">
        <v>13</v>
      </c>
      <c r="E23" s="57">
        <v>3</v>
      </c>
      <c r="F23" s="57"/>
      <c r="G23" s="57"/>
      <c r="H23" s="57"/>
      <c r="I23" s="57"/>
      <c r="J23" s="58"/>
      <c r="K23" s="57">
        <f>IF('2. Scoring'!$H23=3,3,0)</f>
        <v>0</v>
      </c>
      <c r="L23" s="57"/>
      <c r="M23" s="57"/>
      <c r="N23" s="57"/>
      <c r="O23" s="57"/>
      <c r="R23" s="47" t="s">
        <v>144</v>
      </c>
    </row>
    <row r="24" spans="4:18" ht="14.1" customHeight="1" x14ac:dyDescent="0.2">
      <c r="D24" s="56"/>
      <c r="E24" s="59"/>
      <c r="F24" s="60"/>
      <c r="G24" s="60"/>
      <c r="H24" s="60"/>
      <c r="I24" s="61"/>
      <c r="J24" s="58"/>
      <c r="K24" s="59"/>
      <c r="L24" s="60"/>
      <c r="M24" s="60"/>
      <c r="N24" s="60"/>
      <c r="O24" s="61"/>
      <c r="R24" s="47" t="s">
        <v>145</v>
      </c>
    </row>
    <row r="25" spans="4:18" ht="14.1" customHeight="1" x14ac:dyDescent="0.2">
      <c r="D25" s="56">
        <v>14</v>
      </c>
      <c r="E25" s="57"/>
      <c r="F25" s="57">
        <v>2</v>
      </c>
      <c r="G25" s="57"/>
      <c r="H25" s="57">
        <v>3</v>
      </c>
      <c r="I25" s="57"/>
      <c r="J25" s="58"/>
      <c r="K25" s="57"/>
      <c r="L25" s="57">
        <f>IF('2. Scoring'!$H25&gt;=2,2,0)</f>
        <v>0</v>
      </c>
      <c r="M25" s="57"/>
      <c r="N25" s="57">
        <f>IF('2. Scoring'!$H25=3,3,0)</f>
        <v>0</v>
      </c>
      <c r="O25" s="57"/>
      <c r="R25" s="47" t="s">
        <v>146</v>
      </c>
    </row>
    <row r="26" spans="4:18" ht="14.1" customHeight="1" x14ac:dyDescent="0.2">
      <c r="D26" s="56">
        <v>15</v>
      </c>
      <c r="E26" s="57"/>
      <c r="F26" s="57">
        <v>2</v>
      </c>
      <c r="G26" s="57">
        <v>3</v>
      </c>
      <c r="H26" s="57"/>
      <c r="I26" s="57"/>
      <c r="J26" s="58"/>
      <c r="K26" s="57"/>
      <c r="L26" s="57">
        <f>IF('2. Scoring'!$H26&gt;=2,2,0)</f>
        <v>0</v>
      </c>
      <c r="M26" s="57">
        <f>IF('2. Scoring'!$H26=3,3,0)</f>
        <v>0</v>
      </c>
      <c r="N26" s="57"/>
      <c r="O26" s="57"/>
      <c r="R26" s="47" t="s">
        <v>147</v>
      </c>
    </row>
    <row r="27" spans="4:18" ht="14.1" customHeight="1" x14ac:dyDescent="0.2">
      <c r="D27" s="56"/>
      <c r="E27" s="59"/>
      <c r="F27" s="60"/>
      <c r="G27" s="60"/>
      <c r="H27" s="60"/>
      <c r="I27" s="61"/>
      <c r="J27" s="58"/>
      <c r="K27" s="59"/>
      <c r="L27" s="60"/>
      <c r="M27" s="60"/>
      <c r="N27" s="60"/>
      <c r="O27" s="61"/>
      <c r="R27" s="47" t="s">
        <v>148</v>
      </c>
    </row>
    <row r="28" spans="4:18" ht="14.1" customHeight="1" x14ac:dyDescent="0.2">
      <c r="D28" s="56">
        <v>16</v>
      </c>
      <c r="E28" s="57"/>
      <c r="F28" s="57">
        <v>3</v>
      </c>
      <c r="G28" s="57"/>
      <c r="H28" s="57"/>
      <c r="I28" s="57"/>
      <c r="J28" s="58"/>
      <c r="K28" s="57"/>
      <c r="L28" s="57">
        <f>IF('2. Scoring'!$H28=3,3,0)</f>
        <v>0</v>
      </c>
      <c r="M28" s="57"/>
      <c r="N28" s="57"/>
      <c r="O28" s="57"/>
      <c r="R28" s="47" t="s">
        <v>149</v>
      </c>
    </row>
    <row r="29" spans="4:18" ht="14.1" customHeight="1" x14ac:dyDescent="0.2">
      <c r="D29" s="56"/>
      <c r="E29" s="59"/>
      <c r="F29" s="60"/>
      <c r="G29" s="60"/>
      <c r="H29" s="60"/>
      <c r="I29" s="61"/>
      <c r="J29" s="58"/>
      <c r="K29" s="59"/>
      <c r="L29" s="60"/>
      <c r="M29" s="60"/>
      <c r="N29" s="60"/>
      <c r="O29" s="61"/>
      <c r="R29" s="47" t="s">
        <v>150</v>
      </c>
    </row>
    <row r="30" spans="4:18" ht="14.1" customHeight="1" x14ac:dyDescent="0.2">
      <c r="D30" s="56">
        <v>17</v>
      </c>
      <c r="E30" s="57"/>
      <c r="F30" s="57"/>
      <c r="G30" s="57"/>
      <c r="H30" s="57">
        <v>3</v>
      </c>
      <c r="I30" s="57"/>
      <c r="J30" s="58"/>
      <c r="K30" s="57"/>
      <c r="L30" s="57"/>
      <c r="M30" s="57"/>
      <c r="N30" s="57">
        <f>IF('2. Scoring'!$H30=3,3,0)</f>
        <v>0</v>
      </c>
      <c r="O30" s="57"/>
      <c r="R30" s="47" t="s">
        <v>151</v>
      </c>
    </row>
    <row r="31" spans="4:18" ht="14.1" customHeight="1" x14ac:dyDescent="0.2">
      <c r="D31" s="56"/>
      <c r="E31" s="59"/>
      <c r="F31" s="60"/>
      <c r="G31" s="60"/>
      <c r="H31" s="60"/>
      <c r="I31" s="61"/>
      <c r="J31" s="58"/>
      <c r="K31" s="59"/>
      <c r="L31" s="60"/>
      <c r="M31" s="60"/>
      <c r="N31" s="60"/>
      <c r="O31" s="61"/>
      <c r="R31" s="47" t="s">
        <v>152</v>
      </c>
    </row>
    <row r="32" spans="4:18" ht="14.1" customHeight="1" x14ac:dyDescent="0.2">
      <c r="D32" s="56">
        <v>18</v>
      </c>
      <c r="E32" s="57"/>
      <c r="F32" s="57">
        <v>3</v>
      </c>
      <c r="G32" s="57"/>
      <c r="H32" s="57"/>
      <c r="I32" s="57"/>
      <c r="J32" s="58"/>
      <c r="K32" s="57"/>
      <c r="L32" s="57">
        <f>IF('2. Scoring'!$H32=3,3,0)</f>
        <v>0</v>
      </c>
      <c r="M32" s="57"/>
      <c r="N32" s="57"/>
      <c r="O32" s="57"/>
      <c r="R32" s="47" t="s">
        <v>153</v>
      </c>
    </row>
    <row r="33" spans="4:18" ht="14.1" customHeight="1" x14ac:dyDescent="0.2">
      <c r="D33" s="56"/>
      <c r="E33" s="59"/>
      <c r="F33" s="60"/>
      <c r="G33" s="60"/>
      <c r="H33" s="60"/>
      <c r="I33" s="61"/>
      <c r="J33" s="58"/>
      <c r="K33" s="59"/>
      <c r="L33" s="60"/>
      <c r="M33" s="60"/>
      <c r="N33" s="60"/>
      <c r="O33" s="61"/>
      <c r="R33" s="47" t="s">
        <v>154</v>
      </c>
    </row>
    <row r="34" spans="4:18" x14ac:dyDescent="0.2">
      <c r="D34" s="56">
        <v>19</v>
      </c>
      <c r="E34" s="57"/>
      <c r="F34" s="57">
        <v>1</v>
      </c>
      <c r="G34" s="57"/>
      <c r="H34" s="57">
        <v>3</v>
      </c>
      <c r="I34" s="57"/>
      <c r="J34" s="58"/>
      <c r="K34" s="57"/>
      <c r="L34" s="57">
        <f>IF('2. Scoring'!$H34&gt;=1,1,0)</f>
        <v>0</v>
      </c>
      <c r="M34" s="57"/>
      <c r="N34" s="57">
        <f>IF('2. Scoring'!$H34=3,3,0)</f>
        <v>0</v>
      </c>
      <c r="O34" s="57"/>
      <c r="R34" s="47" t="s">
        <v>155</v>
      </c>
    </row>
    <row r="35" spans="4:18" ht="14.1" customHeight="1" x14ac:dyDescent="0.2">
      <c r="D35" s="56"/>
      <c r="E35" s="59"/>
      <c r="F35" s="60"/>
      <c r="G35" s="60"/>
      <c r="H35" s="60"/>
      <c r="I35" s="61"/>
      <c r="J35" s="58"/>
      <c r="K35" s="59"/>
      <c r="L35" s="60"/>
      <c r="M35" s="60"/>
      <c r="N35" s="60"/>
      <c r="O35" s="61"/>
      <c r="R35" s="47" t="s">
        <v>156</v>
      </c>
    </row>
    <row r="36" spans="4:18" ht="14.1" customHeight="1" x14ac:dyDescent="0.2">
      <c r="D36" s="56">
        <v>20</v>
      </c>
      <c r="E36" s="57"/>
      <c r="F36" s="57"/>
      <c r="G36" s="57"/>
      <c r="H36" s="57"/>
      <c r="I36" s="57">
        <v>3</v>
      </c>
      <c r="J36" s="58"/>
      <c r="K36" s="57"/>
      <c r="L36" s="57"/>
      <c r="M36" s="57"/>
      <c r="N36" s="57"/>
      <c r="O36" s="57">
        <f>IF('2. Scoring'!$H36=3,3,0)</f>
        <v>0</v>
      </c>
      <c r="R36" s="47" t="s">
        <v>157</v>
      </c>
    </row>
    <row r="37" spans="4:18" ht="14.1" customHeight="1" x14ac:dyDescent="0.2">
      <c r="D37" s="56">
        <v>21</v>
      </c>
      <c r="E37" s="57"/>
      <c r="F37" s="57"/>
      <c r="G37" s="57">
        <v>2</v>
      </c>
      <c r="H37" s="57"/>
      <c r="I37" s="57">
        <v>3</v>
      </c>
      <c r="J37" s="58"/>
      <c r="K37" s="57"/>
      <c r="L37" s="57"/>
      <c r="M37" s="57">
        <f>IF('2. Scoring'!$H37&gt;=2,2,0)</f>
        <v>0</v>
      </c>
      <c r="N37" s="58"/>
      <c r="O37" s="57">
        <f>IF('2. Scoring'!$H37=3,3,0)</f>
        <v>0</v>
      </c>
      <c r="R37" s="47" t="s">
        <v>158</v>
      </c>
    </row>
    <row r="38" spans="4:18" ht="14.1" customHeight="1" x14ac:dyDescent="0.2">
      <c r="D38" s="56"/>
      <c r="E38" s="59"/>
      <c r="F38" s="60"/>
      <c r="G38" s="60"/>
      <c r="H38" s="60"/>
      <c r="I38" s="61"/>
      <c r="J38" s="58"/>
      <c r="K38" s="59"/>
      <c r="L38" s="60"/>
      <c r="M38" s="60"/>
      <c r="N38" s="60"/>
      <c r="O38" s="61"/>
      <c r="R38" s="47" t="s">
        <v>159</v>
      </c>
    </row>
    <row r="39" spans="4:18" ht="14.1" customHeight="1" x14ac:dyDescent="0.2">
      <c r="D39" s="56">
        <v>22</v>
      </c>
      <c r="E39" s="57"/>
      <c r="F39" s="57"/>
      <c r="G39" s="57">
        <v>2</v>
      </c>
      <c r="H39" s="57">
        <v>3</v>
      </c>
      <c r="I39" s="57"/>
      <c r="J39" s="58"/>
      <c r="K39" s="57"/>
      <c r="L39" s="57"/>
      <c r="M39" s="57">
        <f>IF('2. Scoring'!$H39&gt;=2,2,0)</f>
        <v>0</v>
      </c>
      <c r="N39" s="57">
        <f>IF('2. Scoring'!$H39=3,3,0)</f>
        <v>0</v>
      </c>
      <c r="O39" s="57"/>
      <c r="R39" s="47" t="s">
        <v>160</v>
      </c>
    </row>
    <row r="40" spans="4:18" ht="14.1" customHeight="1" x14ac:dyDescent="0.2">
      <c r="D40" s="62" t="s">
        <v>75</v>
      </c>
      <c r="E40" s="65">
        <f>SUM(E3:E39)</f>
        <v>3</v>
      </c>
      <c r="F40" s="65">
        <f>SUM(F3:F39)</f>
        <v>18</v>
      </c>
      <c r="G40" s="65">
        <f>SUM(G3:G39)</f>
        <v>24</v>
      </c>
      <c r="H40" s="65">
        <f>SUM(H3:H39)</f>
        <v>39</v>
      </c>
      <c r="I40" s="65">
        <f>SUM(I3:I39)</f>
        <v>6</v>
      </c>
      <c r="K40" s="65">
        <f>SUM(K3:K39)</f>
        <v>0</v>
      </c>
      <c r="L40" s="65">
        <f>SUM(L3:L39)</f>
        <v>0</v>
      </c>
      <c r="M40" s="65">
        <f>SUM(M3:M39)</f>
        <v>0</v>
      </c>
      <c r="N40" s="65">
        <f>SUM(N3:N39)</f>
        <v>0</v>
      </c>
      <c r="O40" s="65">
        <f>SUM(O3:O39)</f>
        <v>0</v>
      </c>
      <c r="R40" s="47" t="s">
        <v>161</v>
      </c>
    </row>
    <row r="41" spans="4:18" ht="14.1" customHeight="1" x14ac:dyDescent="0.2">
      <c r="D41" s="62" t="s">
        <v>80</v>
      </c>
      <c r="E41" s="65">
        <f>COUNTA(E3:E39)</f>
        <v>1</v>
      </c>
      <c r="F41" s="65">
        <f>COUNTA(F3:F39)</f>
        <v>10</v>
      </c>
      <c r="G41" s="65">
        <f>COUNTA(G3:G39)</f>
        <v>10</v>
      </c>
      <c r="H41" s="65">
        <f>COUNTA(H3:H39)</f>
        <v>13</v>
      </c>
      <c r="I41" s="65">
        <f>COUNTA(I3:I39)</f>
        <v>2</v>
      </c>
      <c r="K41" s="65">
        <f>COUNTA(K3:K39)</f>
        <v>1</v>
      </c>
      <c r="L41" s="65">
        <f>COUNTA(L3:L39)</f>
        <v>10</v>
      </c>
      <c r="M41" s="65">
        <f>COUNTA(M3:M39)</f>
        <v>10</v>
      </c>
      <c r="N41" s="65">
        <f>COUNTA(N3:N39)</f>
        <v>13</v>
      </c>
      <c r="O41" s="65">
        <f>COUNTA(O3:O39)</f>
        <v>2</v>
      </c>
      <c r="R41" s="47" t="s">
        <v>162</v>
      </c>
    </row>
    <row r="42" spans="4:18" ht="14.1" customHeight="1" x14ac:dyDescent="0.2">
      <c r="D42" s="46"/>
      <c r="K42" s="66"/>
      <c r="L42" s="66"/>
      <c r="M42" s="66"/>
      <c r="N42" s="66"/>
      <c r="O42" s="66"/>
      <c r="R42" s="47" t="s">
        <v>163</v>
      </c>
    </row>
    <row r="43" spans="4:18" ht="14.1" customHeight="1" x14ac:dyDescent="0.2">
      <c r="D43" s="46"/>
      <c r="J43" s="62" t="s">
        <v>83</v>
      </c>
      <c r="K43" s="65">
        <f>COUNTIF(K3:K39,"&gt;0")</f>
        <v>0</v>
      </c>
      <c r="L43" s="65">
        <f>COUNTIF(L3:L39,"&gt;0")</f>
        <v>0</v>
      </c>
      <c r="M43" s="65">
        <f>COUNTIF(M3:M39,"&gt;0")</f>
        <v>0</v>
      </c>
      <c r="N43" s="65">
        <f>COUNTIF(N3:N39,"&gt;0")</f>
        <v>0</v>
      </c>
      <c r="O43" s="65">
        <f>COUNTIF(O3:O39,"&gt;0")</f>
        <v>0</v>
      </c>
      <c r="R43" s="47" t="s">
        <v>164</v>
      </c>
    </row>
    <row r="44" spans="4:18" ht="14.1" customHeight="1" x14ac:dyDescent="0.2">
      <c r="D44" s="46"/>
      <c r="R44" s="47" t="s">
        <v>165</v>
      </c>
    </row>
    <row r="45" spans="4:18" x14ac:dyDescent="0.2">
      <c r="R45" s="47" t="s">
        <v>170</v>
      </c>
    </row>
    <row r="46" spans="4:18" x14ac:dyDescent="0.2">
      <c r="R46" s="47" t="s">
        <v>166</v>
      </c>
    </row>
    <row r="47" spans="4:18" x14ac:dyDescent="0.2">
      <c r="R47" s="47" t="s">
        <v>167</v>
      </c>
    </row>
    <row r="48" spans="4:18" x14ac:dyDescent="0.2">
      <c r="R48" s="47" t="s">
        <v>171</v>
      </c>
    </row>
    <row r="49" spans="18:18" x14ac:dyDescent="0.2">
      <c r="R49" s="47" t="s">
        <v>168</v>
      </c>
    </row>
  </sheetData>
  <sortState xmlns:xlrd2="http://schemas.microsoft.com/office/spreadsheetml/2017/richdata2" ref="R3:R15">
    <sortCondition ref="R3:R15"/>
  </sortState>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Instructions</vt:lpstr>
      <vt:lpstr>2. Scoring</vt:lpstr>
      <vt:lpstr>3. Results</vt:lpstr>
      <vt:lpstr>Tables</vt:lpstr>
      <vt:lpstr>'2. Scoring'!Print_Area</vt:lpstr>
      <vt:lpstr>'3. Results'!Print_Area</vt:lpstr>
      <vt:lpstr>'2. Scoring'!Print_Titles</vt:lpstr>
      <vt:lpstr>'3. Results'!Print_Titles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Kirsch, Lindsay</dc:creator>
  <cp:lastModifiedBy>Samantha Holcombe</cp:lastModifiedBy>
  <cp:lastPrinted>2016-10-14T15:17:22Z</cp:lastPrinted>
  <dcterms:created xsi:type="dcterms:W3CDTF">2016-03-07T20:29:57Z</dcterms:created>
  <dcterms:modified xsi:type="dcterms:W3CDTF">2019-12-23T21:22:51Z</dcterms:modified>
</cp:coreProperties>
</file>