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cott\Documents\- MTM\- NCCBH Conference Info\2022 DC\"/>
    </mc:Choice>
  </mc:AlternateContent>
  <xr:revisionPtr revIDLastSave="0" documentId="8_{90AC515E-5814-4A0C-8E4C-C11EF36790FF}" xr6:coauthVersionLast="47" xr6:coauthVersionMax="47" xr10:uidLastSave="{00000000-0000-0000-0000-000000000000}"/>
  <bookViews>
    <workbookView xWindow="-96" yWindow="-96" windowWidth="23232" windowHeight="13992" xr2:uid="{A43BC97B-D93C-428E-A596-30047D330650}"/>
  </bookViews>
  <sheets>
    <sheet name="Cost Per Hour Rang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7" i="1" l="1"/>
  <c r="C27" i="1"/>
  <c r="D27" i="1" s="1"/>
  <c r="F26" i="1"/>
  <c r="D26" i="1"/>
  <c r="C26" i="1"/>
  <c r="D22" i="1" s="1"/>
  <c r="F23" i="1"/>
  <c r="C23" i="1"/>
  <c r="F22" i="1"/>
  <c r="F21" i="1"/>
  <c r="F20" i="1"/>
  <c r="D20" i="1"/>
  <c r="F19" i="1"/>
  <c r="D19" i="1"/>
  <c r="F18" i="1"/>
  <c r="F17" i="1"/>
  <c r="F16" i="1"/>
  <c r="D16" i="1"/>
  <c r="F15" i="1"/>
  <c r="D15" i="1"/>
  <c r="F14" i="1"/>
  <c r="F13" i="1"/>
  <c r="F12" i="1"/>
  <c r="D12" i="1"/>
  <c r="F11" i="1"/>
  <c r="D11" i="1"/>
  <c r="F10" i="1"/>
  <c r="F9" i="1"/>
  <c r="E6" i="1"/>
  <c r="G6" i="1" s="1"/>
  <c r="E27" i="1" l="1"/>
  <c r="G27" i="1" s="1"/>
  <c r="E17" i="1"/>
  <c r="G17" i="1" s="1"/>
  <c r="E10" i="1"/>
  <c r="G10" i="1" s="1"/>
  <c r="E21" i="1"/>
  <c r="G21" i="1" s="1"/>
  <c r="E13" i="1"/>
  <c r="G13" i="1" s="1"/>
  <c r="E9" i="1"/>
  <c r="G9" i="1" s="1"/>
  <c r="E26" i="1"/>
  <c r="G26" i="1" s="1"/>
  <c r="E20" i="1"/>
  <c r="G20" i="1" s="1"/>
  <c r="E16" i="1"/>
  <c r="G16" i="1" s="1"/>
  <c r="E12" i="1"/>
  <c r="G12" i="1" s="1"/>
  <c r="E22" i="1"/>
  <c r="G22" i="1" s="1"/>
  <c r="E23" i="1"/>
  <c r="G23" i="1" s="1"/>
  <c r="E19" i="1"/>
  <c r="G19" i="1" s="1"/>
  <c r="E15" i="1"/>
  <c r="G15" i="1" s="1"/>
  <c r="E11" i="1"/>
  <c r="G11" i="1" s="1"/>
  <c r="E14" i="1"/>
  <c r="G14" i="1" s="1"/>
  <c r="E18" i="1"/>
  <c r="G18" i="1" s="1"/>
  <c r="D9" i="1"/>
  <c r="D13" i="1"/>
  <c r="D17" i="1"/>
  <c r="D21" i="1"/>
  <c r="D10" i="1"/>
  <c r="D14" i="1"/>
  <c r="D18" i="1"/>
</calcChain>
</file>

<file path=xl/sharedStrings.xml><?xml version="1.0" encoding="utf-8"?>
<sst xmlns="http://schemas.openxmlformats.org/spreadsheetml/2006/main" count="19" uniqueCount="19">
  <si>
    <t>Cost Per Hour Ranges</t>
  </si>
  <si>
    <t>Salary</t>
  </si>
  <si>
    <t>FB%</t>
  </si>
  <si>
    <t>Salary + FB</t>
  </si>
  <si>
    <t>Overhead %</t>
  </si>
  <si>
    <t>Total Pay</t>
  </si>
  <si>
    <t>Hours per Day</t>
  </si>
  <si>
    <t>Work Days PY</t>
  </si>
  <si>
    <t>Days of PTO</t>
  </si>
  <si>
    <t>Direct Service Hours</t>
  </si>
  <si>
    <t>DS%</t>
  </si>
  <si>
    <t>Cost Per Hour</t>
  </si>
  <si>
    <t>Revenue</t>
  </si>
  <si>
    <t>Margin</t>
  </si>
  <si>
    <t>Avg. Reimbursement</t>
  </si>
  <si>
    <t>Your Standard</t>
  </si>
  <si>
    <t>Incorrect Examples</t>
  </si>
  <si>
    <t>All Hours</t>
  </si>
  <si>
    <t>AH Minus PTO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</si>
</sst>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0.0%"/>
  </numFmts>
  <fonts count="9" x14ac:knownFonts="1">
    <font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0"/>
      <color indexed="9"/>
      <name val="Arial"/>
      <family val="2"/>
    </font>
    <font>
      <b/>
      <sz val="11"/>
      <color indexed="9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0"/>
      <color theme="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5">
    <xf numFmtId="0" fontId="0" fillId="0" borderId="0" xfId="0"/>
    <xf numFmtId="0" fontId="0" fillId="2" borderId="0" xfId="0" applyFill="1"/>
    <xf numFmtId="0" fontId="2" fillId="2" borderId="0" xfId="0" applyFont="1" applyFill="1"/>
    <xf numFmtId="0" fontId="3" fillId="3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7" fontId="5" fillId="5" borderId="3" xfId="1" applyNumberFormat="1" applyFont="1" applyFill="1" applyBorder="1" applyAlignment="1" applyProtection="1">
      <alignment horizontal="center" vertical="center"/>
      <protection locked="0" hidden="1"/>
    </xf>
    <xf numFmtId="9" fontId="5" fillId="5" borderId="4" xfId="0" applyNumberFormat="1" applyFont="1" applyFill="1" applyBorder="1" applyAlignment="1" applyProtection="1">
      <alignment horizontal="center" vertical="center"/>
      <protection locked="0" hidden="1"/>
    </xf>
    <xf numFmtId="7" fontId="5" fillId="6" borderId="5" xfId="0" applyNumberFormat="1" applyFont="1" applyFill="1" applyBorder="1" applyAlignment="1">
      <alignment horizontal="center" vertical="center"/>
    </xf>
    <xf numFmtId="9" fontId="5" fillId="5" borderId="3" xfId="0" applyNumberFormat="1" applyFont="1" applyFill="1" applyBorder="1" applyAlignment="1" applyProtection="1">
      <alignment horizontal="center" vertical="center"/>
      <protection locked="0" hidden="1"/>
    </xf>
    <xf numFmtId="7" fontId="5" fillId="6" borderId="6" xfId="0" applyNumberFormat="1" applyFont="1" applyFill="1" applyBorder="1" applyAlignment="1">
      <alignment horizontal="center" vertical="center"/>
    </xf>
    <xf numFmtId="0" fontId="2" fillId="5" borderId="2" xfId="0" applyFont="1" applyFill="1" applyBorder="1" applyAlignment="1" applyProtection="1">
      <alignment horizontal="center" vertical="center"/>
      <protection locked="0"/>
    </xf>
    <xf numFmtId="0" fontId="6" fillId="7" borderId="0" xfId="0" applyFont="1" applyFill="1" applyAlignment="1">
      <alignment horizontal="center" vertical="center"/>
    </xf>
    <xf numFmtId="0" fontId="6" fillId="8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164" fontId="1" fillId="2" borderId="0" xfId="2" applyNumberFormat="1" applyFont="1" applyFill="1" applyAlignment="1">
      <alignment horizontal="center" vertical="center"/>
    </xf>
    <xf numFmtId="7" fontId="6" fillId="2" borderId="0" xfId="0" applyNumberFormat="1" applyFont="1" applyFill="1" applyAlignment="1">
      <alignment horizontal="center" vertical="center"/>
    </xf>
    <xf numFmtId="6" fontId="1" fillId="2" borderId="0" xfId="0" applyNumberFormat="1" applyFont="1" applyFill="1" applyAlignment="1">
      <alignment horizontal="center" vertical="center"/>
    </xf>
    <xf numFmtId="8" fontId="6" fillId="2" borderId="0" xfId="0" applyNumberFormat="1" applyFont="1" applyFill="1" applyAlignment="1">
      <alignment horizontal="center" vertical="center"/>
    </xf>
    <xf numFmtId="6" fontId="2" fillId="5" borderId="2" xfId="0" applyNumberFormat="1" applyFont="1" applyFill="1" applyBorder="1" applyAlignment="1" applyProtection="1">
      <alignment horizontal="center" vertical="center"/>
      <protection locked="0"/>
    </xf>
    <xf numFmtId="0" fontId="6" fillId="7" borderId="7" xfId="0" applyFont="1" applyFill="1" applyBorder="1" applyAlignment="1">
      <alignment horizontal="right" vertical="center"/>
    </xf>
    <xf numFmtId="1" fontId="5" fillId="2" borderId="8" xfId="0" applyNumberFormat="1" applyFont="1" applyFill="1" applyBorder="1" applyAlignment="1">
      <alignment horizontal="center" vertical="center"/>
    </xf>
    <xf numFmtId="164" fontId="5" fillId="5" borderId="8" xfId="0" applyNumberFormat="1" applyFont="1" applyFill="1" applyBorder="1" applyAlignment="1" applyProtection="1">
      <alignment horizontal="center" vertical="center"/>
      <protection locked="0" hidden="1"/>
    </xf>
    <xf numFmtId="7" fontId="5" fillId="2" borderId="8" xfId="0" applyNumberFormat="1" applyFont="1" applyFill="1" applyBorder="1" applyAlignment="1">
      <alignment horizontal="center" vertical="center"/>
    </xf>
    <xf numFmtId="6" fontId="7" fillId="2" borderId="8" xfId="0" applyNumberFormat="1" applyFont="1" applyFill="1" applyBorder="1" applyAlignment="1">
      <alignment horizontal="center" vertical="center"/>
    </xf>
    <xf numFmtId="8" fontId="5" fillId="2" borderId="9" xfId="0" applyNumberFormat="1" applyFont="1" applyFill="1" applyBorder="1" applyAlignment="1">
      <alignment horizontal="center" vertical="center"/>
    </xf>
    <xf numFmtId="0" fontId="6" fillId="2" borderId="0" xfId="0" applyFont="1" applyFill="1" applyAlignment="1">
      <alignment horizontal="right"/>
    </xf>
    <xf numFmtId="0" fontId="0" fillId="2" borderId="0" xfId="0" applyFill="1" applyAlignment="1">
      <alignment horizontal="center"/>
    </xf>
    <xf numFmtId="164" fontId="1" fillId="2" borderId="0" xfId="2" applyNumberFormat="1" applyFont="1" applyFill="1" applyAlignment="1">
      <alignment horizontal="center"/>
    </xf>
    <xf numFmtId="7" fontId="6" fillId="2" borderId="0" xfId="0" applyNumberFormat="1" applyFont="1" applyFill="1" applyAlignment="1">
      <alignment horizontal="center"/>
    </xf>
    <xf numFmtId="6" fontId="1" fillId="2" borderId="0" xfId="0" applyNumberFormat="1" applyFont="1" applyFill="1" applyAlignment="1">
      <alignment horizontal="center"/>
    </xf>
    <xf numFmtId="8" fontId="6" fillId="2" borderId="0" xfId="0" applyNumberFormat="1" applyFont="1" applyFill="1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8" fillId="9" borderId="0" xfId="0" applyFont="1" applyFill="1" applyAlignment="1">
      <alignment horizontal="center" vertic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970915</xdr:colOff>
      <xdr:row>0</xdr:row>
      <xdr:rowOff>53975</xdr:rowOff>
    </xdr:from>
    <xdr:to>
      <xdr:col>5</xdr:col>
      <xdr:colOff>219075</xdr:colOff>
      <xdr:row>3</xdr:row>
      <xdr:rowOff>101156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92604D0-469C-4813-B517-7437B7E78B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1895" y="53975"/>
          <a:ext cx="3522980" cy="5843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32ECBE-2C07-493B-AA4C-5A1BD9FF8DE9}">
  <dimension ref="A1:Z51"/>
  <sheetViews>
    <sheetView tabSelected="1" zoomScale="120" zoomScaleNormal="120" workbookViewId="0">
      <selection activeCell="C7" sqref="C7"/>
    </sheetView>
  </sheetViews>
  <sheetFormatPr defaultRowHeight="12.3" x14ac:dyDescent="0.4"/>
  <cols>
    <col min="1" max="1" width="3.21875" customWidth="1"/>
    <col min="2" max="2" width="15.1640625" customWidth="1"/>
    <col min="3" max="3" width="21.33203125" customWidth="1"/>
    <col min="4" max="4" width="12.1640625" customWidth="1"/>
    <col min="5" max="5" width="13.6640625" customWidth="1"/>
    <col min="6" max="6" width="12.21875" customWidth="1"/>
    <col min="7" max="7" width="16" customWidth="1"/>
    <col min="9" max="9" width="23.1640625" customWidth="1"/>
    <col min="10" max="11" width="16.0546875" customWidth="1"/>
    <col min="13" max="13" width="21.71875" bestFit="1" customWidth="1"/>
  </cols>
  <sheetData>
    <row r="1" spans="1:26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7.7" x14ac:dyDescent="0.6">
      <c r="A2" s="1"/>
      <c r="B2" s="1"/>
      <c r="C2" s="1"/>
      <c r="D2" s="1"/>
      <c r="E2" s="1"/>
      <c r="F2" s="33" t="s">
        <v>0</v>
      </c>
      <c r="G2" s="33"/>
      <c r="H2" s="33"/>
      <c r="I2" s="2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x14ac:dyDescent="0.4">
      <c r="A3" s="1"/>
      <c r="B3" s="1"/>
      <c r="C3" s="1"/>
      <c r="D3" s="1"/>
      <c r="E3" s="1"/>
      <c r="F3" s="33"/>
      <c r="G3" s="33"/>
      <c r="H3" s="33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6" thickBot="1" x14ac:dyDescent="0.4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7.399999999999999" customHeight="1" thickBot="1" x14ac:dyDescent="0.45">
      <c r="A5" s="1"/>
      <c r="B5" s="1"/>
      <c r="C5" s="3" t="s">
        <v>1</v>
      </c>
      <c r="D5" s="4" t="s">
        <v>2</v>
      </c>
      <c r="E5" s="3" t="s">
        <v>3</v>
      </c>
      <c r="F5" s="4" t="s">
        <v>4</v>
      </c>
      <c r="G5" s="3" t="s">
        <v>5</v>
      </c>
      <c r="H5" s="1"/>
      <c r="I5" s="5" t="s">
        <v>6</v>
      </c>
      <c r="J5" s="6" t="s">
        <v>7</v>
      </c>
      <c r="K5" s="5" t="s">
        <v>8</v>
      </c>
      <c r="L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6.2" customHeight="1" thickBot="1" x14ac:dyDescent="0.45">
      <c r="A6" s="1"/>
      <c r="B6" s="1"/>
      <c r="C6" s="7">
        <v>32000</v>
      </c>
      <c r="D6" s="8">
        <v>0.32</v>
      </c>
      <c r="E6" s="9">
        <f>C6+(C6*D6)</f>
        <v>42240</v>
      </c>
      <c r="F6" s="10">
        <v>0.45</v>
      </c>
      <c r="G6" s="11">
        <f>E6+(E6*F6)</f>
        <v>61248</v>
      </c>
      <c r="H6" s="1"/>
      <c r="I6" s="12">
        <v>8</v>
      </c>
      <c r="J6" s="12">
        <v>260</v>
      </c>
      <c r="K6" s="12">
        <v>31</v>
      </c>
      <c r="L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8.4" customHeight="1" thickBot="1" x14ac:dyDescent="0.4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7.399999999999999" customHeight="1" thickBot="1" x14ac:dyDescent="0.45">
      <c r="A8" s="1"/>
      <c r="B8" s="1"/>
      <c r="C8" s="13" t="s">
        <v>9</v>
      </c>
      <c r="D8" s="13" t="s">
        <v>10</v>
      </c>
      <c r="E8" s="14" t="s">
        <v>11</v>
      </c>
      <c r="F8" s="13" t="s">
        <v>12</v>
      </c>
      <c r="G8" s="13" t="s">
        <v>13</v>
      </c>
      <c r="H8" s="1"/>
      <c r="I8" s="5" t="s">
        <v>14</v>
      </c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7.399999999999999" customHeight="1" thickBot="1" x14ac:dyDescent="0.45">
      <c r="A9" s="1"/>
      <c r="B9" s="1"/>
      <c r="C9" s="15">
        <v>100</v>
      </c>
      <c r="D9" s="16">
        <f>C9/$C$26</f>
        <v>4.807692307692308E-2</v>
      </c>
      <c r="E9" s="17">
        <f>$G$6/C9</f>
        <v>612.48</v>
      </c>
      <c r="F9" s="18">
        <f t="shared" ref="F9:F23" si="0">$I$9</f>
        <v>87</v>
      </c>
      <c r="G9" s="19">
        <f>-E9+F9</f>
        <v>-525.48</v>
      </c>
      <c r="H9" s="1"/>
      <c r="I9" s="20">
        <v>87</v>
      </c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7.399999999999999" customHeight="1" x14ac:dyDescent="0.4">
      <c r="A10" s="1"/>
      <c r="B10" s="1"/>
      <c r="C10" s="15">
        <v>200</v>
      </c>
      <c r="D10" s="16">
        <f t="shared" ref="D10:D22" si="1">C10/$C$26</f>
        <v>9.6153846153846159E-2</v>
      </c>
      <c r="E10" s="17">
        <f t="shared" ref="E10:E23" si="2">$G$6/C10</f>
        <v>306.24</v>
      </c>
      <c r="F10" s="18">
        <f t="shared" si="0"/>
        <v>87</v>
      </c>
      <c r="G10" s="19">
        <f t="shared" ref="G10:G23" si="3">-E10+F10</f>
        <v>-219.24</v>
      </c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7.399999999999999" customHeight="1" x14ac:dyDescent="0.4">
      <c r="A11" s="1"/>
      <c r="B11" s="1"/>
      <c r="C11" s="15">
        <v>300</v>
      </c>
      <c r="D11" s="16">
        <f t="shared" si="1"/>
        <v>0.14423076923076922</v>
      </c>
      <c r="E11" s="17">
        <f t="shared" si="2"/>
        <v>204.16</v>
      </c>
      <c r="F11" s="18">
        <f t="shared" si="0"/>
        <v>87</v>
      </c>
      <c r="G11" s="19">
        <f t="shared" si="3"/>
        <v>-117.16</v>
      </c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7.399999999999999" customHeight="1" x14ac:dyDescent="0.4">
      <c r="A12" s="1"/>
      <c r="B12" s="1"/>
      <c r="C12" s="15">
        <v>400</v>
      </c>
      <c r="D12" s="16">
        <f t="shared" si="1"/>
        <v>0.19230769230769232</v>
      </c>
      <c r="E12" s="17">
        <f t="shared" si="2"/>
        <v>153.12</v>
      </c>
      <c r="F12" s="18">
        <f t="shared" si="0"/>
        <v>87</v>
      </c>
      <c r="G12" s="19">
        <f t="shared" si="3"/>
        <v>-66.12</v>
      </c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7.399999999999999" customHeight="1" x14ac:dyDescent="0.4">
      <c r="A13" s="1"/>
      <c r="B13" s="1"/>
      <c r="C13" s="15">
        <v>500</v>
      </c>
      <c r="D13" s="16">
        <f t="shared" si="1"/>
        <v>0.24038461538461539</v>
      </c>
      <c r="E13" s="17">
        <f t="shared" si="2"/>
        <v>122.496</v>
      </c>
      <c r="F13" s="18">
        <f t="shared" si="0"/>
        <v>87</v>
      </c>
      <c r="G13" s="19">
        <f t="shared" si="3"/>
        <v>-35.495999999999995</v>
      </c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7.399999999999999" customHeight="1" x14ac:dyDescent="0.4">
      <c r="A14" s="1"/>
      <c r="B14" s="1"/>
      <c r="C14" s="15">
        <v>600</v>
      </c>
      <c r="D14" s="16">
        <f t="shared" si="1"/>
        <v>0.28846153846153844</v>
      </c>
      <c r="E14" s="17">
        <f t="shared" si="2"/>
        <v>102.08</v>
      </c>
      <c r="F14" s="18">
        <f t="shared" si="0"/>
        <v>87</v>
      </c>
      <c r="G14" s="19">
        <f t="shared" si="3"/>
        <v>-15.079999999999998</v>
      </c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7.399999999999999" customHeight="1" x14ac:dyDescent="0.4">
      <c r="A15" s="1"/>
      <c r="B15" s="1"/>
      <c r="C15" s="15">
        <v>700</v>
      </c>
      <c r="D15" s="16">
        <f t="shared" si="1"/>
        <v>0.33653846153846156</v>
      </c>
      <c r="E15" s="17">
        <f t="shared" si="2"/>
        <v>87.497142857142862</v>
      </c>
      <c r="F15" s="18">
        <f t="shared" si="0"/>
        <v>87</v>
      </c>
      <c r="G15" s="19">
        <f t="shared" si="3"/>
        <v>-0.49714285714286177</v>
      </c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7.399999999999999" customHeight="1" x14ac:dyDescent="0.4">
      <c r="A16" s="1"/>
      <c r="B16" s="1"/>
      <c r="C16" s="15">
        <v>800</v>
      </c>
      <c r="D16" s="16">
        <f t="shared" si="1"/>
        <v>0.38461538461538464</v>
      </c>
      <c r="E16" s="17">
        <f t="shared" si="2"/>
        <v>76.56</v>
      </c>
      <c r="F16" s="18">
        <f t="shared" si="0"/>
        <v>87</v>
      </c>
      <c r="G16" s="19">
        <f t="shared" si="3"/>
        <v>10.439999999999998</v>
      </c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7.399999999999999" customHeight="1" x14ac:dyDescent="0.4">
      <c r="A17" s="1"/>
      <c r="B17" s="1"/>
      <c r="C17" s="15">
        <v>900</v>
      </c>
      <c r="D17" s="16">
        <f t="shared" si="1"/>
        <v>0.43269230769230771</v>
      </c>
      <c r="E17" s="17">
        <f t="shared" si="2"/>
        <v>68.053333333333327</v>
      </c>
      <c r="F17" s="18">
        <f t="shared" si="0"/>
        <v>87</v>
      </c>
      <c r="G17" s="19">
        <f t="shared" si="3"/>
        <v>18.946666666666673</v>
      </c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7.399999999999999" customHeight="1" x14ac:dyDescent="0.4">
      <c r="A18" s="1"/>
      <c r="B18" s="1"/>
      <c r="C18" s="15">
        <v>1000</v>
      </c>
      <c r="D18" s="16">
        <f t="shared" si="1"/>
        <v>0.48076923076923078</v>
      </c>
      <c r="E18" s="17">
        <f t="shared" si="2"/>
        <v>61.247999999999998</v>
      </c>
      <c r="F18" s="18">
        <f t="shared" si="0"/>
        <v>87</v>
      </c>
      <c r="G18" s="19">
        <f t="shared" si="3"/>
        <v>25.752000000000002</v>
      </c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7.399999999999999" customHeight="1" x14ac:dyDescent="0.4">
      <c r="A19" s="1"/>
      <c r="B19" s="1"/>
      <c r="C19" s="15">
        <v>1100</v>
      </c>
      <c r="D19" s="16">
        <f t="shared" si="1"/>
        <v>0.52884615384615385</v>
      </c>
      <c r="E19" s="17">
        <f t="shared" si="2"/>
        <v>55.68</v>
      </c>
      <c r="F19" s="18">
        <f t="shared" si="0"/>
        <v>87</v>
      </c>
      <c r="G19" s="19">
        <f t="shared" si="3"/>
        <v>31.32</v>
      </c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7.399999999999999" customHeight="1" x14ac:dyDescent="0.4">
      <c r="A20" s="1"/>
      <c r="B20" s="1"/>
      <c r="C20" s="15">
        <v>1200</v>
      </c>
      <c r="D20" s="16">
        <f t="shared" si="1"/>
        <v>0.57692307692307687</v>
      </c>
      <c r="E20" s="17">
        <f t="shared" si="2"/>
        <v>51.04</v>
      </c>
      <c r="F20" s="18">
        <f t="shared" si="0"/>
        <v>87</v>
      </c>
      <c r="G20" s="19">
        <f t="shared" si="3"/>
        <v>35.96</v>
      </c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7.399999999999999" customHeight="1" x14ac:dyDescent="0.4">
      <c r="A21" s="1"/>
      <c r="B21" s="1"/>
      <c r="C21" s="15">
        <v>1300</v>
      </c>
      <c r="D21" s="16">
        <f t="shared" si="1"/>
        <v>0.625</v>
      </c>
      <c r="E21" s="17">
        <f t="shared" si="2"/>
        <v>47.113846153846154</v>
      </c>
      <c r="F21" s="18">
        <f t="shared" si="0"/>
        <v>87</v>
      </c>
      <c r="G21" s="19">
        <f t="shared" si="3"/>
        <v>39.886153846153846</v>
      </c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7.399999999999999" customHeight="1" x14ac:dyDescent="0.4">
      <c r="A22" s="1"/>
      <c r="B22" s="1"/>
      <c r="C22" s="15">
        <v>1400</v>
      </c>
      <c r="D22" s="16">
        <f t="shared" si="1"/>
        <v>0.67307692307692313</v>
      </c>
      <c r="E22" s="17">
        <f t="shared" si="2"/>
        <v>43.748571428571431</v>
      </c>
      <c r="F22" s="18">
        <f t="shared" si="0"/>
        <v>87</v>
      </c>
      <c r="G22" s="19">
        <f t="shared" si="3"/>
        <v>43.251428571428569</v>
      </c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7.399999999999999" customHeight="1" x14ac:dyDescent="0.4">
      <c r="A23" s="1"/>
      <c r="B23" s="21" t="s">
        <v>15</v>
      </c>
      <c r="C23" s="22">
        <f>(I6*J6)*D23</f>
        <v>1200.1599999999999</v>
      </c>
      <c r="D23" s="23">
        <v>0.57699999999999996</v>
      </c>
      <c r="E23" s="24">
        <f t="shared" si="2"/>
        <v>51.033195573923486</v>
      </c>
      <c r="F23" s="25">
        <f t="shared" si="0"/>
        <v>87</v>
      </c>
      <c r="G23" s="26">
        <f t="shared" si="3"/>
        <v>35.966804426076514</v>
      </c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7.399999999999999" customHeight="1" x14ac:dyDescent="0.4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7.399999999999999" customHeight="1" x14ac:dyDescent="0.4">
      <c r="A25" s="1"/>
      <c r="B25" s="1"/>
      <c r="C25" s="34" t="s">
        <v>16</v>
      </c>
      <c r="D25" s="34"/>
      <c r="E25" s="34"/>
      <c r="F25" s="34"/>
      <c r="G25" s="34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7.399999999999999" customHeight="1" x14ac:dyDescent="0.4">
      <c r="A26" s="1"/>
      <c r="B26" s="27" t="s">
        <v>17</v>
      </c>
      <c r="C26" s="28">
        <f>I6*J6</f>
        <v>2080</v>
      </c>
      <c r="D26" s="29">
        <f t="shared" ref="D26:D27" si="4">C26/$C$26</f>
        <v>1</v>
      </c>
      <c r="E26" s="30">
        <f t="shared" ref="E26:E27" si="5">$G$6/C26</f>
        <v>29.446153846153845</v>
      </c>
      <c r="F26" s="31">
        <f>$I$9</f>
        <v>87</v>
      </c>
      <c r="G26" s="32">
        <f t="shared" ref="G26:G27" si="6">-E26+F26</f>
        <v>57.553846153846152</v>
      </c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7.399999999999999" customHeight="1" x14ac:dyDescent="0.4">
      <c r="A27" s="1"/>
      <c r="B27" s="27" t="s">
        <v>18</v>
      </c>
      <c r="C27" s="28">
        <f>I6*(J6-K6)</f>
        <v>1832</v>
      </c>
      <c r="D27" s="29">
        <f t="shared" si="4"/>
        <v>0.88076923076923075</v>
      </c>
      <c r="E27" s="30">
        <f t="shared" si="5"/>
        <v>33.432314410480352</v>
      </c>
      <c r="F27" s="31">
        <f>$I$9</f>
        <v>87</v>
      </c>
      <c r="G27" s="32">
        <f t="shared" si="6"/>
        <v>53.567685589519648</v>
      </c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" customHeight="1" x14ac:dyDescent="0.4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" customHeight="1" x14ac:dyDescent="0.4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" customHeight="1" x14ac:dyDescent="0.4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" customHeight="1" x14ac:dyDescent="0.4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" customHeight="1" x14ac:dyDescent="0.4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" customHeight="1" x14ac:dyDescent="0.4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" customHeight="1" x14ac:dyDescent="0.4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" customHeight="1" x14ac:dyDescent="0.4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x14ac:dyDescent="0.4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x14ac:dyDescent="0.4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x14ac:dyDescent="0.4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x14ac:dyDescent="0.4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6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</row>
    <row r="49" spans="1:25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</row>
    <row r="50" spans="1:25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</row>
    <row r="51" spans="1:25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</row>
  </sheetData>
  <sheetProtection algorithmName="SHA-512" hashValue="fwMn5HYtwuqpDfvm6MaeTgEGpJIDphnWP333OLrGtRUmvuT3fokJwrjUZqtt4YD9dJBE7lLOzFdEceR5nebSDg==" saltValue="FGegJb6pvZ32j3cShNo2Kg==" spinCount="100000" sheet="1" objects="1" scenarios="1"/>
  <mergeCells count="2">
    <mergeCell ref="F2:H3"/>
    <mergeCell ref="C25:G25"/>
  </mergeCells>
  <conditionalFormatting sqref="E9:E20 E26:E27">
    <cfRule type="dataBar" priority="3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{AB0D9413-E5EA-42D9-8D1E-363C9012DE5B}</x14:id>
        </ext>
      </extLst>
    </cfRule>
  </conditionalFormatting>
  <conditionalFormatting sqref="E21:E23">
    <cfRule type="dataBar" priority="2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{72FA6ED4-67BB-4ACC-9375-C65CE1AD9829}</x14:id>
        </ext>
      </extLst>
    </cfRule>
  </conditionalFormatting>
  <conditionalFormatting sqref="E9:E23">
    <cfRule type="dataBar" priority="1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{3A976EBA-FFC8-4B38-99CE-9D6280585CD9}</x14:id>
        </ext>
      </extLst>
    </cfRule>
  </conditionalFormatting>
  <pageMargins left="0.7" right="0.7" top="0.75" bottom="0.75" header="0.3" footer="0.3"/>
  <pageSetup orientation="portrait" horizontalDpi="1200" verticalDpi="120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AB0D9413-E5EA-42D9-8D1E-363C9012DE5B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E9:E20 E26:E27</xm:sqref>
        </x14:conditionalFormatting>
        <x14:conditionalFormatting xmlns:xm="http://schemas.microsoft.com/office/excel/2006/main">
          <x14:cfRule type="dataBar" id="{72FA6ED4-67BB-4ACC-9375-C65CE1AD9829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E21:E23</xm:sqref>
        </x14:conditionalFormatting>
        <x14:conditionalFormatting xmlns:xm="http://schemas.microsoft.com/office/excel/2006/main">
          <x14:cfRule type="dataBar" id="{3A976EBA-FFC8-4B38-99CE-9D6280585CD9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E9:E23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Cost Per Hour Ranges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Scott Lloyd</dc:creator>
  <cp:lastModifiedBy>Scott Lloyd</cp:lastModifiedBy>
  <dcterms:created xsi:type="dcterms:W3CDTF">2021-10-19T16:52:21Z</dcterms:created>
  <dcterms:modified xsi:type="dcterms:W3CDTF">2022-04-12T16:34:28Z</dcterms:modified>
</cp:coreProperties>
</file>